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57" activeTab="57"/>
  </bookViews>
  <sheets>
    <sheet name="Гагарина, 77 прил.2 " sheetId="1" r:id="rId1"/>
    <sheet name="Гагарина, 10 прил.2 " sheetId="2" r:id="rId2"/>
    <sheet name="Республиканская, 8 прил.2 " sheetId="3" r:id="rId3"/>
    <sheet name="Республиканская, 6 прил.2 " sheetId="4" r:id="rId4"/>
    <sheet name="Республиканская, 4 прил.2 " sheetId="5" r:id="rId5"/>
    <sheet name="Механизаторов, 3 прил.2 " sheetId="6" r:id="rId6"/>
    <sheet name="Механизаторов, 2 прил.2" sheetId="7" r:id="rId7"/>
    <sheet name="Механизаторов, 1 прил.2" sheetId="8" r:id="rId8"/>
    <sheet name="Октябрьская, 29 прил.2 " sheetId="9" r:id="rId9"/>
    <sheet name="Октябрьская, 27 прил.2" sheetId="10" r:id="rId10"/>
    <sheet name="Октябрьская, 25 прил.2" sheetId="11" r:id="rId11"/>
    <sheet name="Октябрьская, 16 прил.2 " sheetId="12" r:id="rId12"/>
    <sheet name="Октябрьская, 14 прил.2" sheetId="13" r:id="rId13"/>
    <sheet name="Октябрьская, 12 прил.2 " sheetId="14" r:id="rId14"/>
    <sheet name="Октябрьская, 10 прил.2 " sheetId="15" r:id="rId15"/>
    <sheet name="Октябрьская 8 прил.2 " sheetId="16" r:id="rId16"/>
    <sheet name="Октябрьская, 4 прил.2 " sheetId="17" r:id="rId17"/>
    <sheet name="Фрунзе, 45 прил.2" sheetId="18" r:id="rId18"/>
    <sheet name="Пушкина, 21 прил.2" sheetId="19" r:id="rId19"/>
    <sheet name="Пушкина, 19 прил.2" sheetId="20" r:id="rId20"/>
    <sheet name="Пушкина, 10 прил.2" sheetId="21" r:id="rId21"/>
    <sheet name="Пушкина, 8А прил.2" sheetId="22" r:id="rId22"/>
    <sheet name="Северная, 3 прил.2 " sheetId="23" r:id="rId23"/>
    <sheet name="Северная, 5А прил.2 " sheetId="24" r:id="rId24"/>
    <sheet name="Северная, 5 прил.2 " sheetId="25" r:id="rId25"/>
    <sheet name="Чкалова, 18 прил.2" sheetId="26" r:id="rId26"/>
    <sheet name="Чкалова, 16 прил.2 " sheetId="27" r:id="rId27"/>
    <sheet name="Черняховского, 18 прил.2 " sheetId="28" r:id="rId28"/>
    <sheet name="Черняховского, 16 прил.2 " sheetId="29" r:id="rId29"/>
    <sheet name="Черняховского, 13 прил.2 " sheetId="30" r:id="rId30"/>
    <sheet name="Новая, 20 прил.2" sheetId="31" r:id="rId31"/>
    <sheet name="Новая,16А прил.2 " sheetId="32" r:id="rId32"/>
    <sheet name="Новая, 12 прил.2 " sheetId="33" r:id="rId33"/>
    <sheet name="Новая, 10 прил.2 " sheetId="34" r:id="rId34"/>
    <sheet name="Новая, 1 прил.2 " sheetId="35" r:id="rId35"/>
    <sheet name="Ленина, 48 прил.2" sheetId="36" r:id="rId36"/>
    <sheet name="Ленина, 41 прил.2 " sheetId="37" r:id="rId37"/>
    <sheet name="Ленина, 39 прил.2 " sheetId="38" r:id="rId38"/>
    <sheet name="Ленина, 37Б прил.2 " sheetId="39" r:id="rId39"/>
    <sheet name="Ленина, 37А прил.2 " sheetId="40" r:id="rId40"/>
    <sheet name="Ленина, 35 прил.2" sheetId="41" r:id="rId41"/>
    <sheet name="Ленина, 33 прил.2 " sheetId="42" r:id="rId42"/>
    <sheet name="Ленина, 31 прил.2" sheetId="43" r:id="rId43"/>
    <sheet name="Ленина, 29 прил.2 " sheetId="44" r:id="rId44"/>
    <sheet name="Ленина, 27 прил.2 " sheetId="45" r:id="rId45"/>
    <sheet name="Ленина, 20 прил.2 " sheetId="46" r:id="rId46"/>
    <sheet name="Ленина,18 прил.2" sheetId="47" r:id="rId47"/>
    <sheet name="Ленина,13Б прил.2 " sheetId="48" r:id="rId48"/>
    <sheet name="Ленина,13А прил.2" sheetId="49" r:id="rId49"/>
    <sheet name="Ленина,13 прил.2 " sheetId="50" r:id="rId50"/>
    <sheet name="Ленина, 5 прил.2 " sheetId="51" r:id="rId51"/>
    <sheet name="8 Марта, 44 прил.2" sheetId="52" r:id="rId52"/>
    <sheet name="8 Марта, 36 прил. 2" sheetId="53" r:id="rId53"/>
    <sheet name="8 Марта, 34 прил.2 " sheetId="54" r:id="rId54"/>
    <sheet name="8 Марта, 32 прил.2" sheetId="55" r:id="rId55"/>
    <sheet name="8 Марта, 30 прил.2" sheetId="56" r:id="rId56"/>
    <sheet name="8 Марта, 28 прил.2" sheetId="57" r:id="rId57"/>
    <sheet name="СПТУ-126, 2 прил.2 " sheetId="58" r:id="rId58"/>
    <sheet name="СПТУ-126,2 прил.3" sheetId="59" r:id="rId59"/>
  </sheets>
  <externalReferences>
    <externalReference r:id="rId62"/>
  </externalReferences>
  <definedNames>
    <definedName name="А3">#REF!</definedName>
    <definedName name="В3">#REF!</definedName>
    <definedName name="_xlnm.Print_Titles" localSheetId="56">'8 Марта, 28 прил.2'!$19:$19</definedName>
    <definedName name="_xlnm.Print_Titles" localSheetId="55">'8 Марта, 30 прил.2'!$19:$19</definedName>
    <definedName name="_xlnm.Print_Titles" localSheetId="54">'8 Марта, 32 прил.2'!$19:$19</definedName>
    <definedName name="_xlnm.Print_Titles" localSheetId="53">'8 Марта, 34 прил.2 '!$19:$19</definedName>
    <definedName name="_xlnm.Print_Titles" localSheetId="51">'8 Марта, 44 прил.2'!$19:$19</definedName>
    <definedName name="_xlnm.Print_Titles" localSheetId="1">'Гагарина, 10 прил.2 '!$19:$19</definedName>
    <definedName name="_xlnm.Print_Titles" localSheetId="0">'Гагарина, 77 прил.2 '!$19:$19</definedName>
    <definedName name="_xlnm.Print_Titles" localSheetId="45">'Ленина, 20 прил.2 '!$19:$19</definedName>
    <definedName name="_xlnm.Print_Titles" localSheetId="44">'Ленина, 27 прил.2 '!$19:$19</definedName>
    <definedName name="_xlnm.Print_Titles" localSheetId="43">'Ленина, 29 прил.2 '!$19:$19</definedName>
    <definedName name="_xlnm.Print_Titles" localSheetId="42">'Ленина, 31 прил.2'!$19:$19</definedName>
    <definedName name="_xlnm.Print_Titles" localSheetId="41">'Ленина, 33 прил.2 '!$19:$19</definedName>
    <definedName name="_xlnm.Print_Titles" localSheetId="40">'Ленина, 35 прил.2'!$19:$19</definedName>
    <definedName name="_xlnm.Print_Titles" localSheetId="39">'Ленина, 37А прил.2 '!$19:$19</definedName>
    <definedName name="_xlnm.Print_Titles" localSheetId="38">'Ленина, 37Б прил.2 '!$19:$19</definedName>
    <definedName name="_xlnm.Print_Titles" localSheetId="37">'Ленина, 39 прил.2 '!$19:$19</definedName>
    <definedName name="_xlnm.Print_Titles" localSheetId="36">'Ленина, 41 прил.2 '!$19:$19</definedName>
    <definedName name="_xlnm.Print_Titles" localSheetId="35">'Ленина, 48 прил.2'!$19:$19</definedName>
    <definedName name="_xlnm.Print_Titles" localSheetId="50">'Ленина, 5 прил.2 '!$19:$19</definedName>
    <definedName name="_xlnm.Print_Titles" localSheetId="49">'Ленина,13 прил.2 '!$19:$19</definedName>
    <definedName name="_xlnm.Print_Titles" localSheetId="48">'Ленина,13А прил.2'!$19:$19</definedName>
    <definedName name="_xlnm.Print_Titles" localSheetId="47">'Ленина,13Б прил.2 '!$19:$19</definedName>
    <definedName name="_xlnm.Print_Titles" localSheetId="46">'Ленина,18 прил.2'!$19:$19</definedName>
    <definedName name="_xlnm.Print_Titles" localSheetId="7">'Механизаторов, 1 прил.2'!$19:$19</definedName>
    <definedName name="_xlnm.Print_Titles" localSheetId="6">'Механизаторов, 2 прил.2'!$19:$19</definedName>
    <definedName name="_xlnm.Print_Titles" localSheetId="5">'Механизаторов, 3 прил.2 '!$19:$19</definedName>
    <definedName name="_xlnm.Print_Titles" localSheetId="34">'Новая, 1 прил.2 '!$19:$19</definedName>
    <definedName name="_xlnm.Print_Titles" localSheetId="33">'Новая, 10 прил.2 '!$19:$19</definedName>
    <definedName name="_xlnm.Print_Titles" localSheetId="32">'Новая, 12 прил.2 '!$19:$19</definedName>
    <definedName name="_xlnm.Print_Titles" localSheetId="30">'Новая, 20 прил.2'!$19:$19</definedName>
    <definedName name="_xlnm.Print_Titles" localSheetId="31">'Новая,16А прил.2 '!$19:$19</definedName>
    <definedName name="_xlnm.Print_Titles" localSheetId="15">'Октябрьская 8 прил.2 '!$19:$19</definedName>
    <definedName name="_xlnm.Print_Titles" localSheetId="14">'Октябрьская, 10 прил.2 '!$19:$19</definedName>
    <definedName name="_xlnm.Print_Titles" localSheetId="13">'Октябрьская, 12 прил.2 '!$19:$19</definedName>
    <definedName name="_xlnm.Print_Titles" localSheetId="12">'Октябрьская, 14 прил.2'!$19:$19</definedName>
    <definedName name="_xlnm.Print_Titles" localSheetId="11">'Октябрьская, 16 прил.2 '!$19:$19</definedName>
    <definedName name="_xlnm.Print_Titles" localSheetId="10">'Октябрьская, 25 прил.2'!$19:$19</definedName>
    <definedName name="_xlnm.Print_Titles" localSheetId="9">'Октябрьская, 27 прил.2'!$19:$19</definedName>
    <definedName name="_xlnm.Print_Titles" localSheetId="8">'Октябрьская, 29 прил.2 '!$19:$19</definedName>
    <definedName name="_xlnm.Print_Titles" localSheetId="16">'Октябрьская, 4 прил.2 '!$19:$19</definedName>
    <definedName name="_xlnm.Print_Titles" localSheetId="19">'Пушкина, 19 прил.2'!$19:$19</definedName>
    <definedName name="_xlnm.Print_Titles" localSheetId="18">'Пушкина, 21 прил.2'!$19:$19</definedName>
    <definedName name="_xlnm.Print_Titles" localSheetId="21">'Пушкина, 8А прил.2'!$19:$19</definedName>
    <definedName name="_xlnm.Print_Titles" localSheetId="4">'Республиканская, 4 прил.2 '!$19:$19</definedName>
    <definedName name="_xlnm.Print_Titles" localSheetId="3">'Республиканская, 6 прил.2 '!$19:$19</definedName>
    <definedName name="_xlnm.Print_Titles" localSheetId="2">'Республиканская, 8 прил.2 '!$19:$19</definedName>
    <definedName name="_xlnm.Print_Titles" localSheetId="22">'Северная, 3 прил.2 '!$19:$19</definedName>
    <definedName name="_xlnm.Print_Titles" localSheetId="24">'Северная, 5 прил.2 '!$19:$19</definedName>
    <definedName name="_xlnm.Print_Titles" localSheetId="23">'Северная, 5А прил.2 '!$19:$19</definedName>
    <definedName name="_xlnm.Print_Titles" localSheetId="57">'СПТУ-126, 2 прил.2 '!$14:$14</definedName>
    <definedName name="_xlnm.Print_Titles" localSheetId="58">'СПТУ-126,2 прил.3'!$21:$21</definedName>
    <definedName name="_xlnm.Print_Titles" localSheetId="17">'Фрунзе, 45 прил.2'!$19:$19</definedName>
    <definedName name="_xlnm.Print_Titles" localSheetId="29">'Черняховского, 13 прил.2 '!$19:$19</definedName>
    <definedName name="_xlnm.Print_Titles" localSheetId="28">'Черняховского, 16 прил.2 '!$19:$19</definedName>
    <definedName name="_xlnm.Print_Titles" localSheetId="27">'Черняховского, 18 прил.2 '!$19:$19</definedName>
    <definedName name="_xlnm.Print_Titles" localSheetId="26">'Чкалова, 16 прил.2 '!$19:$19</definedName>
    <definedName name="_xlnm.Print_Titles" localSheetId="25">'Чкалова, 18 прил.2'!$19:$19</definedName>
  </definedNames>
  <calcPr fullCalcOnLoad="1"/>
</workbook>
</file>

<file path=xl/sharedStrings.xml><?xml version="1.0" encoding="utf-8"?>
<sst xmlns="http://schemas.openxmlformats.org/spreadsheetml/2006/main" count="2838" uniqueCount="167">
  <si>
    <t>1 раз в неделю</t>
  </si>
  <si>
    <t>ежедневно</t>
  </si>
  <si>
    <t>являющегося организатором конкурса, почтовый индекс и адрес,</t>
  </si>
  <si>
    <t>телефон, факс, адрес электронной почты)</t>
  </si>
  <si>
    <t>Вывоз твердых бытовых отходов</t>
  </si>
  <si>
    <t>1 раз в год</t>
  </si>
  <si>
    <t>Аварийное обслуживание</t>
  </si>
  <si>
    <t>по мере необходимости</t>
  </si>
  <si>
    <t>Дератизация, дезинсекция</t>
  </si>
  <si>
    <t>Перечень</t>
  </si>
  <si>
    <t xml:space="preserve">обязательных работ и услуг по содержанию и ремонту общего имущества собственников помещений </t>
  </si>
  <si>
    <t>Перечень работ</t>
  </si>
  <si>
    <t>Периодичность</t>
  </si>
  <si>
    <t>Годовая плата</t>
  </si>
  <si>
    <t>Стоимость на 1 кв.м. общей площади в месяц</t>
  </si>
  <si>
    <t>Влажное подметание лестничных площадок и маршей нижних 3-х этажей</t>
  </si>
  <si>
    <t>2 раза в неделю</t>
  </si>
  <si>
    <t>Мытье лестничных площадок и маршей нижних 3-х этажей</t>
  </si>
  <si>
    <t>1 раз в месяц</t>
  </si>
  <si>
    <t>Обметание пыли с потолка</t>
  </si>
  <si>
    <t>Влажная протирка стен, дверей, плафонов на лестничных клетках</t>
  </si>
  <si>
    <t>Влажная протирка подоконников, отопительных приборов</t>
  </si>
  <si>
    <t xml:space="preserve">Мытье окон </t>
  </si>
  <si>
    <t>Уборка площадки перед входом в подъезд</t>
  </si>
  <si>
    <t>Итого</t>
  </si>
  <si>
    <t>2. Обслуживание мусоропровода</t>
  </si>
  <si>
    <t>Уборка мусороприемных камер</t>
  </si>
  <si>
    <t>Уборка загрузочных клапанов мусоропровода</t>
  </si>
  <si>
    <t>Уборка бункера</t>
  </si>
  <si>
    <t>Мойка сменных мусоросборников</t>
  </si>
  <si>
    <t>Мойка нижней части ствола и шибера мусоропровода</t>
  </si>
  <si>
    <t>2 раза в квартал</t>
  </si>
  <si>
    <t>Удаление мусора из мусороприемных камер</t>
  </si>
  <si>
    <t>Профилактический обход мусоропровода</t>
  </si>
  <si>
    <t>2 раза в месяц</t>
  </si>
  <si>
    <t>Устранение засора</t>
  </si>
  <si>
    <t>ВСЕГО</t>
  </si>
  <si>
    <t>Зимний период</t>
  </si>
  <si>
    <t>Подметание свежевыпавшего снега толщиной до 2 см.</t>
  </si>
  <si>
    <t>2 раза в сутки</t>
  </si>
  <si>
    <t>Сдвигание свежевыпавшего снега толщиной свыше 2 см</t>
  </si>
  <si>
    <t>Подметание территории в дни без снегопада</t>
  </si>
  <si>
    <t>1 раз в 3 дня</t>
  </si>
  <si>
    <t>Сдвигание свежевыпавшего снега в дни сильных снегопадов</t>
  </si>
  <si>
    <t>3 раза в сутки</t>
  </si>
  <si>
    <t>Очистка территории от наледи и льда</t>
  </si>
  <si>
    <t>1 раз в 3 суток во время гололеда</t>
  </si>
  <si>
    <t>Посыпка территории песком</t>
  </si>
  <si>
    <t>1 раз в сутки во время гололеда</t>
  </si>
  <si>
    <t>Очистка урн</t>
  </si>
  <si>
    <t>Промывка урн</t>
  </si>
  <si>
    <t>Летний период</t>
  </si>
  <si>
    <t>Подметание территории в дни без осадков и с осад. до 2см</t>
  </si>
  <si>
    <t>1 раз в 2 суток</t>
  </si>
  <si>
    <t>Подметание территории в дни с сильными осадками</t>
  </si>
  <si>
    <t>Уборка газонов</t>
  </si>
  <si>
    <t>Укрепление водосточных труб, колен и воронок, ремонт отмосток</t>
  </si>
  <si>
    <t>Замена разбитых стекол окон и дверей в помещениях общего пользования</t>
  </si>
  <si>
    <t>1 сутки (зимой), в течении месяца (летом)</t>
  </si>
  <si>
    <t>Ремонт и укрепление входных дверей</t>
  </si>
  <si>
    <t>Проведение технических осмотров и устранение незначительных неисправностей электротехнических устройств, мелкий ремонт электропроводки в местах общего пользования жилого дома, систем вентиляции, дымоудаления</t>
  </si>
  <si>
    <t>в системе вентиляции 1 раз в год</t>
  </si>
  <si>
    <t>системы дымоудаления  и электротехнических устройств 4 раза в год</t>
  </si>
  <si>
    <t>в течение года</t>
  </si>
  <si>
    <t>(должность, ф.и.о.руководителя органа местного самоуправления,</t>
  </si>
  <si>
    <t>(дата утверждения)</t>
  </si>
  <si>
    <t>Стоимость на 1 кв.м. общей площади</t>
  </si>
  <si>
    <t>ИТОГО</t>
  </si>
  <si>
    <t>Подготовка многоквартирного дома к сезонной эксплуатации</t>
  </si>
  <si>
    <t>Проведение технических осмотров и мелкий ремонт</t>
  </si>
  <si>
    <t>Вывоз бытовых отходов</t>
  </si>
  <si>
    <t>Работы по ремонту общего имущества</t>
  </si>
  <si>
    <t xml:space="preserve">дополнительных работ и услуг по содержанию и ремонту общего имущества собственников помещений </t>
  </si>
  <si>
    <t>1. Содержание мест общего пользования</t>
  </si>
  <si>
    <t>3. Уборка придомовой территории</t>
  </si>
  <si>
    <t xml:space="preserve"> Подготовка многоквартирного дома к сезонной эксплуатации</t>
  </si>
  <si>
    <t>Ремонт, регулировка,промывка, испытание,расконсервирование систем центрального отопления,утепление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</t>
  </si>
  <si>
    <t xml:space="preserve"> Проведение технических осмотров и мелкий ремонт</t>
  </si>
  <si>
    <t>Освещение мест общего пользования</t>
  </si>
  <si>
    <t>2 раза в год</t>
  </si>
  <si>
    <t>Обслуживание ВДГО</t>
  </si>
  <si>
    <t>Ремонт внутридомовых инженерных сетей и оборудования</t>
  </si>
  <si>
    <t>Всего по приложению 3</t>
  </si>
  <si>
    <t>ВСЕГО по приложению 2</t>
  </si>
  <si>
    <t>УТВЕРЖДАЮ</t>
  </si>
  <si>
    <t>Глава Аргаяшского сельского поселения  В.В. Беспалов</t>
  </si>
  <si>
    <t>456880, Челябинская область, с.Аргаяш, ул. 8 Марта, 17</t>
  </si>
  <si>
    <t xml:space="preserve"> тел./факс 8(35131) 2-12-78, 2-29-78 эл.почта: ap-sovet@mail.ru</t>
  </si>
  <si>
    <t>Своевременная уборка территории и систематическое наблюдение за ее санитарным состоянием:</t>
  </si>
  <si>
    <t>уборка дворовых территорий, дорог, тротуаров и обеспечение свободного подъезда к люкам, смотровым колодцам и узлам управления инженерными сетями</t>
  </si>
  <si>
    <t>по графику</t>
  </si>
  <si>
    <t xml:space="preserve">в многоквартирном доме, расположенным по адресу: с.Аргаяш, ул. 8 Марта, д.28 </t>
  </si>
  <si>
    <t>при выпадении снега</t>
  </si>
  <si>
    <t>Укладка, убираемого с внутриквартальных проездов снега, в кучи и валы паралельно бортовому камню и вывозка при ручной уборке, уборка асфальтированных покрытий под скребок, сброс накопившегося снега, общая очистка дворовых территорий после окончания таяния снега, собирая и удаляя мусор, оставщийся снег и лед</t>
  </si>
  <si>
    <t>при возникновении скользкости обработка дорожных покрытий песко-соляной смесью должен производиться по нормам 0,2-0,3кг/м при помощи распылителя, промывка и расчистка каналов для обеспечения оттока воды в местах, где это требуется для нормального стока талых вод, систематический сгон талой воды к люкам и приемным колодцам ливневой сети</t>
  </si>
  <si>
    <t>при гололедице</t>
  </si>
  <si>
    <t>для сбора жидких бытовых отходов устанавливаются выгребы из расчета на колличество проживающих, на территории установлены урны, которые очищаются в течении дня</t>
  </si>
  <si>
    <t>замена разбитых стекол и сорванных створок оконных переплетов, форточек, дверных полотен, витражных и витринных заполнений, стеклоблоков во вспомогательных помещениях</t>
  </si>
  <si>
    <t>Устранение неисправностей в системах водоснабжения и канализации, обеспечивающие их удовлетворительное функционирование, смена прокладок, набивка сальников у водозапорной и водозаборной арматуры с устранением утечки, уплотнение сгонов, прочистка кранов, установление вставки для седла клапана, полиэтиленовых насадок к вентильной головке, устранение течи гибкой проводки присоединение сантехприборов, участков трубопроводов к сантехприборам, подчеканка раствором, регулировка смывного бачка с устранением течи, укрепление расшатанного унитаза, умывальника, раковины, мойки, устранение засоров внутренних канализационных трубопроводов и санитарных приборов, произошедших не по вине проживающих, прочистка и промывка внутренней канализации</t>
  </si>
  <si>
    <t>12 раз в год</t>
  </si>
  <si>
    <t xml:space="preserve">Наладка и регулирование систем горячего водоснабжения и отопления с ликвидацией непрогревов, заменой при течении трубопроводов, полотенцесущителей(стандартных) запорной и регулирующей арматуры(вентилей, трехходовых кранов, кранов двойной регулировки, воздушных кранов), мелкий ремонт местных отопительных систем(печей, очагов), устранение неисправности электротехнических устройств, смена и ремонт штепсельных розеток, выключателей, автоматов, рубильников, мелкий ремонт электропроводки в местах общего пользования жилого дома, проверка заземления оболочки электрокабеля, замеры сопротивления изоляции провода, проверка технического состояния электроплит(стандартных), при необходимости с заменой вышедших из строя частей и деталей, Утепление и прочистка дымовентиляционных каналов, проверка состояния продухов в цоколях зданий </t>
  </si>
  <si>
    <t>Общестроительные работы в объемах, необходимых (в жилых помещениях - не по вине проживающих) для поддержания эксплуатацоныых качеств строительных конструкций, ликвидация последствия протечек, мелкий ремонт полов, оконных и дверных заполнений, ремонт отслоившейся штукатурки потолка и верхней части стен, угрожающих обрущением: Локализация(прекращение протечек от неисправности кровли), устранение неистправностей в системах организованного водопровода с кровли, восстановление обшивок канализационных пластмассовых стояков в лестничных клетках, проверка состояния огнезащитных покрытий сгораемых конструкций чердаков и их обработка, обновление на фасадах жилых домов табличек с указанием подъездов, номеров квартир, указателей гидрантов, газопроводов, канализации</t>
  </si>
  <si>
    <t xml:space="preserve">в многоквартирном доме, расположенным по адресу: с.Аргаяш, ул. 8 Марта, д.30 </t>
  </si>
  <si>
    <t xml:space="preserve">в многоквартирном доме, расположенным по адресу: с.Аргаяш, ул. 8 Марта, д.32 </t>
  </si>
  <si>
    <t xml:space="preserve">в многоквартирном доме, расположенным по адресу: с.Аргаяш, ул. 8 Марта, д.34 </t>
  </si>
  <si>
    <t xml:space="preserve">в многоквартирном доме, расположенным по адресу: с.Аргаяш, ул. 8 Марта, д.44 </t>
  </si>
  <si>
    <t>в многоквартирном доме, расположенным по адресу: с.Аргаяш, ул. Ленина, д.5</t>
  </si>
  <si>
    <t>в многоквартирном доме, расположенным по адресу: с.Аргаяш, ул. Ленина, д.13</t>
  </si>
  <si>
    <t>в многоквартирном доме, расположенным по адресу: с.Аргаяш, ул.Ленина, д.13А</t>
  </si>
  <si>
    <t>в многоквартирном доме, расположенным по адресу: с.Аргаяш, ул. Ленина, д.13Б</t>
  </si>
  <si>
    <t>в многоквартирном доме, расположенным по адресу: с.Аргаяш, ул. Ленина, д.18</t>
  </si>
  <si>
    <t>в многоквартирном доме, расположенным по адресу: с.Аргаяш, ул. Ленина, д.20</t>
  </si>
  <si>
    <t>в многоквартирном доме, расположенным по адресу: с.Аргаяш, ул. Ленина, д.27</t>
  </si>
  <si>
    <t>в многоквартирном доме, расположенным по адресу: с.Аргаяш, ул. Ленина, д.29</t>
  </si>
  <si>
    <t>в многоквартирном доме, расположенным по адресу: с.Аргаяш, ул. Ленина, д.31</t>
  </si>
  <si>
    <t>в многоквартирном доме, расположенным по адресу: с.Аргаяш, ул. Ленина, д.33</t>
  </si>
  <si>
    <t>в многоквартирном доме, расположенным по адресу: с.Аргаяш, ул. Ленина, д.35</t>
  </si>
  <si>
    <t>в многоквартирном доме, расположенным по адресу: с.Аргаяш, ул. Ленина, д.37А</t>
  </si>
  <si>
    <t xml:space="preserve">в многоквартирном доме, расположенным по адресу: с.Аргаяш, ул. Ленина, д. 37Б </t>
  </si>
  <si>
    <t>в многоквартирном доме, расположенным по адресу: с.Аргаяш, ул. Ленина, д.39</t>
  </si>
  <si>
    <t>в многоквартирном доме, расположенным по адресу: с.Аргаяш, ул. Ленина, д.41</t>
  </si>
  <si>
    <t>в многоквартирном доме, расположенным по адресу: с.Аргаяш, ул. Ленина, д.48</t>
  </si>
  <si>
    <t>в многоквартирном доме, расположенным по адресу: с.Аргаяш, ул. Новая, д.1</t>
  </si>
  <si>
    <t>в многоквартирном доме, расположенным по адресу: с.Аргаяш, ул. Новая, д.10</t>
  </si>
  <si>
    <t>в многоквартирном доме, расположенным по адресу: с.Аргаяш, ул. Новая, д.12</t>
  </si>
  <si>
    <t>в многоквартирном доме, расположенным по адресу: с.Аргаяш, ул. Новая, д.16А</t>
  </si>
  <si>
    <t>в многоквартирном доме, расположенным по адресу: с.Аргаяш, ул. Новая, д.20</t>
  </si>
  <si>
    <t>в многоквартирном доме, расположенным по адресу: с.Аргаяш, ул. Черняховского, д.13</t>
  </si>
  <si>
    <t>в многоквартирном доме, расположенным по адресу: с.Аргаяш, ул. Черняховского, д.16</t>
  </si>
  <si>
    <t>в многоквартирном доме, расположенным по адресу: с.Аргаяш, ул.Черняховского, д.18</t>
  </si>
  <si>
    <t>в многоквартирном доме, расположенным по адресу: с.Аргаяш, ул. Чкалова, д.16</t>
  </si>
  <si>
    <t>в многоквартирном доме, расположенным по адресу: с.Аргаяш, ул. Чкалова, д.18</t>
  </si>
  <si>
    <t>в многоквартирном доме, расположенным по адресу: с.Аргаяш, ул.Северная, д.5</t>
  </si>
  <si>
    <t>в многоквартирном доме, расположенным по адресу: с.Аргаяш, ул.Северная, д.5А</t>
  </si>
  <si>
    <t>в многоквартирном доме, расположенным по адресу: с.Аргаяш, ул. Северная, д.3</t>
  </si>
  <si>
    <t>в многоквартирном доме, расположенным по адресу: с.Аргаяш, ул. Пушкина, д.8А</t>
  </si>
  <si>
    <t>в многоквартирном доме, расположенным по адресу: с.Аргаяш, ул. Пушкина, д.19</t>
  </si>
  <si>
    <t>в многоквартирном доме, расположенным по адресу: с.Аргаяш, ул. Пушкина, д.21</t>
  </si>
  <si>
    <t>в многоквартирном доме, расположенным по адресу: с.Аргаяш, ул. Фрунзе, д.45</t>
  </si>
  <si>
    <t>в многоквартирном доме, расположенным по адресу: с.Аргаяш, ул. Октябрьская, д.4</t>
  </si>
  <si>
    <t>в многоквартирном доме, расположенным по адресу: с.Аргаяш, ул. Октябрьская, д.8</t>
  </si>
  <si>
    <t>в многоквартирном доме, расположенным по адресу: с.Аргаяш, ул. Октябрьская, д.10</t>
  </si>
  <si>
    <t>в многоквартирном доме, расположенным по адресу: с.Аргаяш, ул. Октябрьская, д.12</t>
  </si>
  <si>
    <t>в многоквартирном доме, расположенным по адресу: с.Аргаяш, ул. Октябрьская, д.14</t>
  </si>
  <si>
    <t>в многоквартирном доме, расположенным по адресу: с.Аргаяш, ул. Октябрьская, д.16</t>
  </si>
  <si>
    <t>в многоквартирном доме, расположенным по адресу: с.Аргаяш, ул. Октябрьская, д.25</t>
  </si>
  <si>
    <t>в многоквартирном доме, расположенным по адресу: с.Аргаяш, ул. Октябрьская, д.27</t>
  </si>
  <si>
    <t>в многоквартирном доме, расположенным по адресу: с.Аргаяш, ул. Октябрьская, д.29</t>
  </si>
  <si>
    <t>в многоквартирном доме, расположенным по адресу: с.Аргаяш, ул. Механизаторов, д.1</t>
  </si>
  <si>
    <t>в многоквартирном доме, расположенным по адресу: с.Аргаяш, ул. Механизаторов, д.3</t>
  </si>
  <si>
    <t>в многоквартирном доме, расположенным по адресу: с.Аргаяш, ул. Механизаторов, д.2</t>
  </si>
  <si>
    <t>в многоквартирном доме, расположенным по адресу: с.Аргаяш, ул. Республиканская, д.4</t>
  </si>
  <si>
    <t>в многоквартирном доме, расположенным по адресу: с.Аргаяш, ул. Республиканская, д.8</t>
  </si>
  <si>
    <t>в многоквартирном доме, расположенным по адресу: с.Аргаяш, ул. Республиканская, д.6</t>
  </si>
  <si>
    <t>в многоквартирном доме, расположенным по адресу: с.Аргаяш, ул. Гагарина, д.10</t>
  </si>
  <si>
    <t>в многоквартирном доме, расположенным по адресу: с.Аргаяш, ул. Гагарина, д.77</t>
  </si>
  <si>
    <t>в многоквартирном доме, расположенным по адресу: с.Аргаяш, ул. 8 Марта, д.36</t>
  </si>
  <si>
    <t>в многоквартирном доме, расположенным по адресу: с.Аргаяш, ул. Пушкина, д.10</t>
  </si>
  <si>
    <t>456880, Челябинская область, с.Аргаяш, ул. 8 Марта, 38</t>
  </si>
  <si>
    <t>Глава Аргаяшского муниципального района  И.М.Валишин</t>
  </si>
  <si>
    <t>в многоквартирном доме, расположенным по адресу: с.Аргаяш, ул. СПТУ-126, общежитие</t>
  </si>
  <si>
    <t xml:space="preserve"> тел./факс 8(35131) 2-02-02, 2-00-32 эл.почта: argayash_admin@mail.ru</t>
  </si>
  <si>
    <t>Исключен -Постановлением РФ от 03.04.2013 №290</t>
  </si>
  <si>
    <t>в многоквартирном доме, являющегося объектом конкурса, расположенным по адресу: с.Аргаяш, ул. СПТУ-126, общежитие</t>
  </si>
  <si>
    <t xml:space="preserve"> 456880, Челябинская область, с.Аргаяш, ул. 8 Марта, 38</t>
  </si>
  <si>
    <t>Заместитель главы района по управлению имуществом и земельным отношениям, председатель Комитета по управлению имуществом Аргаяшского района                                                                                              _______________________С.В. Косарев</t>
  </si>
  <si>
    <r>
      <t xml:space="preserve"> тел./факс 8(35131) 2-00-29, эл.почта: 74456880</t>
    </r>
    <r>
      <rPr>
        <b/>
        <sz val="10"/>
        <rFont val="Times New Roman"/>
        <family val="1"/>
      </rPr>
      <t>@</t>
    </r>
    <r>
      <rPr>
        <sz val="10"/>
        <rFont val="Times New Roman"/>
        <family val="1"/>
      </rPr>
      <t>mail.ru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</si>
</sst>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#,##0.0000"/>
    <numFmt numFmtId="196" formatCode="0.0"/>
    <numFmt numFmtId="197" formatCode="0.0000000000"/>
    <numFmt numFmtId="198" formatCode="0.000000000"/>
    <numFmt numFmtId="199" formatCode="0.00000000000"/>
    <numFmt numFmtId="200" formatCode="_(* #,##0.000_);_(* \(#,##0.00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_(* #,##0_);_(* \(#,##0\);_(* &quot;-&quot;??_);_(@_)"/>
    <numFmt numFmtId="204" formatCode="0.00;[Red]0.00"/>
    <numFmt numFmtId="205" formatCode="_(* #,##0.0000_);_(* \(#,##0.0000\);_(* &quot;-&quot;??_);_(@_)"/>
    <numFmt numFmtId="206" formatCode="_(* #,##0.00000_);_(* \(#,##0.00000\);_(* &quot;-&quot;??_);_(@_)"/>
    <numFmt numFmtId="207" formatCode="#,##0.0"/>
    <numFmt numFmtId="208" formatCode="#,##0.00000"/>
    <numFmt numFmtId="209" formatCode="#,##0.000000"/>
    <numFmt numFmtId="210" formatCode="#,##0.0000000"/>
    <numFmt numFmtId="211" formatCode="#,##0.00000000"/>
  </numFmts>
  <fonts count="1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2"/>
      <name val="Times New Roman"/>
      <family val="0"/>
    </font>
    <font>
      <sz val="8"/>
      <name val="Times New Roman"/>
      <family val="0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18" applyFont="1">
      <alignment/>
      <protection/>
    </xf>
    <xf numFmtId="0" fontId="2" fillId="0" borderId="0" xfId="18" applyFont="1" applyAlignment="1">
      <alignment vertical="center"/>
      <protection/>
    </xf>
    <xf numFmtId="0" fontId="7" fillId="0" borderId="0" xfId="18" applyFont="1">
      <alignment/>
      <protection/>
    </xf>
    <xf numFmtId="0" fontId="2" fillId="0" borderId="0" xfId="18" applyFont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1" fillId="0" borderId="1" xfId="18" applyFont="1" applyBorder="1" applyAlignment="1">
      <alignment horizontal="center" vertical="top" wrapText="1"/>
      <protection/>
    </xf>
    <xf numFmtId="0" fontId="7" fillId="0" borderId="0" xfId="18" applyFont="1" applyAlignment="1">
      <alignment horizontal="center" vertical="top"/>
      <protection/>
    </xf>
    <xf numFmtId="0" fontId="7" fillId="0" borderId="0" xfId="18" applyFont="1" applyBorder="1">
      <alignment/>
      <protection/>
    </xf>
    <xf numFmtId="0" fontId="7" fillId="0" borderId="0" xfId="18" applyFont="1" applyAlignment="1">
      <alignment vertical="center" wrapText="1"/>
      <protection/>
    </xf>
    <xf numFmtId="0" fontId="7" fillId="0" borderId="0" xfId="18" applyFont="1" applyAlignment="1">
      <alignment horizontal="center" vertical="center" wrapText="1"/>
      <protection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center" vertical="center"/>
      <protection/>
    </xf>
    <xf numFmtId="4" fontId="1" fillId="0" borderId="0" xfId="19" applyNumberFormat="1" applyFont="1" applyAlignment="1">
      <alignment horizontal="center" vertical="center"/>
      <protection/>
    </xf>
    <xf numFmtId="0" fontId="1" fillId="0" borderId="0" xfId="19" applyFont="1" applyAlignment="1">
      <alignment horizontal="center"/>
      <protection/>
    </xf>
    <xf numFmtId="4" fontId="1" fillId="0" borderId="0" xfId="19" applyNumberFormat="1" applyFont="1">
      <alignment/>
      <protection/>
    </xf>
    <xf numFmtId="0" fontId="1" fillId="0" borderId="1" xfId="19" applyFont="1" applyBorder="1" applyAlignment="1">
      <alignment horizontal="center" vertical="center" wrapText="1"/>
      <protection/>
    </xf>
    <xf numFmtId="4" fontId="1" fillId="0" borderId="1" xfId="19" applyNumberFormat="1" applyFont="1" applyBorder="1" applyAlignment="1">
      <alignment horizontal="center" vertical="center" wrapText="1"/>
      <protection/>
    </xf>
    <xf numFmtId="0" fontId="1" fillId="0" borderId="0" xfId="18" applyFont="1">
      <alignment/>
      <protection/>
    </xf>
    <xf numFmtId="0" fontId="1" fillId="0" borderId="1" xfId="18" applyFont="1" applyBorder="1" applyAlignment="1">
      <alignment vertical="center" wrapText="1"/>
      <protection/>
    </xf>
    <xf numFmtId="4" fontId="1" fillId="0" borderId="1" xfId="18" applyNumberFormat="1" applyFont="1" applyBorder="1" applyAlignment="1">
      <alignment horizontal="right" vertical="center" wrapText="1" indent="1"/>
      <protection/>
    </xf>
    <xf numFmtId="0" fontId="6" fillId="0" borderId="1" xfId="19" applyFont="1" applyBorder="1" applyAlignment="1">
      <alignment vertical="center" wrapText="1"/>
      <protection/>
    </xf>
    <xf numFmtId="0" fontId="6" fillId="0" borderId="1" xfId="18" applyFont="1" applyBorder="1" applyAlignment="1">
      <alignment vertical="center" wrapText="1"/>
      <protection/>
    </xf>
    <xf numFmtId="4" fontId="6" fillId="0" borderId="1" xfId="18" applyNumberFormat="1" applyFont="1" applyBorder="1" applyAlignment="1">
      <alignment horizontal="right" vertical="center" wrapText="1" indent="1"/>
      <protection/>
    </xf>
    <xf numFmtId="0" fontId="9" fillId="0" borderId="1" xfId="19" applyFont="1" applyBorder="1" applyAlignment="1">
      <alignment vertical="center" wrapText="1"/>
      <protection/>
    </xf>
    <xf numFmtId="0" fontId="1" fillId="0" borderId="1" xfId="19" applyFont="1" applyBorder="1" applyAlignment="1">
      <alignment vertical="center" wrapText="1"/>
      <protection/>
    </xf>
    <xf numFmtId="4" fontId="1" fillId="0" borderId="1" xfId="19" applyNumberFormat="1" applyFont="1" applyBorder="1" applyAlignment="1">
      <alignment vertical="center" wrapText="1"/>
      <protection/>
    </xf>
    <xf numFmtId="0" fontId="6" fillId="0" borderId="0" xfId="19" applyFont="1">
      <alignment/>
      <protection/>
    </xf>
    <xf numFmtId="4" fontId="1" fillId="0" borderId="1" xfId="19" applyNumberFormat="1" applyFont="1" applyBorder="1" applyAlignment="1">
      <alignment horizontal="right" vertical="center" wrapText="1" indent="1"/>
      <protection/>
    </xf>
    <xf numFmtId="4" fontId="6" fillId="0" borderId="1" xfId="19" applyNumberFormat="1" applyFont="1" applyBorder="1" applyAlignment="1">
      <alignment horizontal="right" vertical="center" wrapText="1" indent="1"/>
      <protection/>
    </xf>
    <xf numFmtId="0" fontId="1" fillId="0" borderId="0" xfId="19" applyFont="1" applyAlignment="1">
      <alignment vertical="center" wrapText="1"/>
      <protection/>
    </xf>
    <xf numFmtId="4" fontId="1" fillId="0" borderId="0" xfId="19" applyNumberFormat="1" applyFont="1" applyAlignment="1">
      <alignment vertical="center" wrapText="1"/>
      <protection/>
    </xf>
    <xf numFmtId="0" fontId="1" fillId="0" borderId="0" xfId="18" applyFont="1" applyBorder="1" applyAlignment="1">
      <alignment horizontal="center" vertical="center"/>
      <protection/>
    </xf>
    <xf numFmtId="2" fontId="7" fillId="0" borderId="0" xfId="18" applyNumberFormat="1" applyFont="1" applyAlignment="1">
      <alignment vertical="center" wrapText="1"/>
      <protection/>
    </xf>
    <xf numFmtId="4" fontId="10" fillId="0" borderId="0" xfId="19" applyNumberFormat="1" applyFont="1" applyAlignment="1">
      <alignment vertical="center" wrapText="1"/>
      <protection/>
    </xf>
    <xf numFmtId="0" fontId="1" fillId="0" borderId="0" xfId="18" applyFont="1" applyAlignment="1">
      <alignment horizontal="center"/>
      <protection/>
    </xf>
    <xf numFmtId="0" fontId="1" fillId="0" borderId="1" xfId="18" applyFont="1" applyBorder="1" applyAlignment="1">
      <alignment horizontal="center" vertical="center" wrapText="1"/>
      <protection/>
    </xf>
    <xf numFmtId="195" fontId="1" fillId="0" borderId="1" xfId="18" applyNumberFormat="1" applyFont="1" applyBorder="1" applyAlignment="1">
      <alignment horizontal="right" vertical="center" wrapText="1" inden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9" fillId="0" borderId="1" xfId="18" applyFont="1" applyBorder="1" applyAlignment="1">
      <alignment vertical="center" wrapText="1"/>
      <protection/>
    </xf>
    <xf numFmtId="188" fontId="1" fillId="0" borderId="1" xfId="18" applyNumberFormat="1" applyFont="1" applyBorder="1" applyAlignment="1">
      <alignment horizontal="right" vertical="center" wrapText="1" indent="1"/>
      <protection/>
    </xf>
    <xf numFmtId="207" fontId="1" fillId="0" borderId="1" xfId="18" applyNumberFormat="1" applyFont="1" applyBorder="1" applyAlignment="1">
      <alignment horizontal="center" vertical="center" wrapText="1"/>
      <protection/>
    </xf>
    <xf numFmtId="2" fontId="1" fillId="0" borderId="1" xfId="18" applyNumberFormat="1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left" vertical="center" wrapText="1"/>
      <protection/>
    </xf>
    <xf numFmtId="4" fontId="1" fillId="0" borderId="1" xfId="18" applyNumberFormat="1" applyFont="1" applyFill="1" applyBorder="1" applyAlignment="1">
      <alignment horizontal="right" vertical="center" wrapText="1" indent="1"/>
      <protection/>
    </xf>
    <xf numFmtId="196" fontId="1" fillId="0" borderId="0" xfId="19" applyNumberFormat="1" applyFont="1">
      <alignment/>
      <protection/>
    </xf>
    <xf numFmtId="0" fontId="1" fillId="0" borderId="0" xfId="19" applyFont="1" applyFill="1" applyAlignment="1">
      <alignment vertical="center"/>
      <protection/>
    </xf>
    <xf numFmtId="0" fontId="1" fillId="0" borderId="0" xfId="19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center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4" fontId="6" fillId="0" borderId="1" xfId="18" applyNumberFormat="1" applyFont="1" applyFill="1" applyBorder="1" applyAlignment="1">
      <alignment horizontal="right" vertical="center" wrapText="1" indent="1"/>
      <protection/>
    </xf>
    <xf numFmtId="2" fontId="1" fillId="0" borderId="1" xfId="19" applyNumberFormat="1" applyFont="1" applyFill="1" applyBorder="1" applyAlignment="1">
      <alignment horizontal="center" vertical="center" wrapText="1"/>
      <protection/>
    </xf>
    <xf numFmtId="4" fontId="1" fillId="0" borderId="1" xfId="19" applyNumberFormat="1" applyFont="1" applyFill="1" applyBorder="1" applyAlignment="1">
      <alignment horizontal="right" vertical="center" wrapText="1" indent="1"/>
      <protection/>
    </xf>
    <xf numFmtId="2" fontId="1" fillId="0" borderId="1" xfId="19" applyNumberFormat="1" applyFont="1" applyFill="1" applyBorder="1" applyAlignment="1">
      <alignment horizontal="right" vertical="center" wrapText="1" indent="1"/>
      <protection/>
    </xf>
    <xf numFmtId="2" fontId="6" fillId="0" borderId="1" xfId="19" applyNumberFormat="1" applyFont="1" applyFill="1" applyBorder="1" applyAlignment="1">
      <alignment horizontal="right" vertical="center" wrapText="1" indent="1"/>
      <protection/>
    </xf>
    <xf numFmtId="4" fontId="6" fillId="0" borderId="1" xfId="19" applyNumberFormat="1" applyFont="1" applyFill="1" applyBorder="1" applyAlignment="1">
      <alignment horizontal="right" vertical="center" wrapText="1" indent="1"/>
      <protection/>
    </xf>
    <xf numFmtId="0" fontId="1" fillId="0" borderId="0" xfId="19" applyFont="1" applyFill="1" applyAlignment="1">
      <alignment horizontal="center" vertical="center" wrapText="1"/>
      <protection/>
    </xf>
    <xf numFmtId="4" fontId="1" fillId="0" borderId="2" xfId="18" applyNumberFormat="1" applyFont="1" applyFill="1" applyBorder="1" applyAlignment="1">
      <alignment horizontal="right" vertical="center" wrapText="1" indent="1"/>
      <protection/>
    </xf>
    <xf numFmtId="4" fontId="1" fillId="0" borderId="1" xfId="0" applyNumberFormat="1" applyFont="1" applyBorder="1" applyAlignment="1">
      <alignment horizontal="center" vertical="top"/>
    </xf>
    <xf numFmtId="4" fontId="7" fillId="0" borderId="0" xfId="18" applyNumberFormat="1" applyFont="1" applyAlignment="1">
      <alignment vertical="center" wrapText="1"/>
      <protection/>
    </xf>
    <xf numFmtId="4" fontId="1" fillId="0" borderId="2" xfId="18" applyNumberFormat="1" applyFont="1" applyBorder="1" applyAlignment="1">
      <alignment horizontal="center" vertical="center" wrapText="1"/>
      <protection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19" applyFont="1" applyBorder="1" applyAlignment="1">
      <alignment horizontal="left" vertical="center" wrapText="1"/>
      <protection/>
    </xf>
    <xf numFmtId="0" fontId="2" fillId="2" borderId="0" xfId="18" applyFont="1" applyFill="1" applyAlignment="1">
      <alignment horizontal="center" vertical="center"/>
      <protection/>
    </xf>
    <xf numFmtId="2" fontId="1" fillId="0" borderId="0" xfId="19" applyNumberFormat="1" applyFont="1">
      <alignment/>
      <protection/>
    </xf>
    <xf numFmtId="0" fontId="12" fillId="0" borderId="0" xfId="19" applyFont="1" applyAlignment="1">
      <alignment horizontal="center" vertical="center"/>
      <protection/>
    </xf>
    <xf numFmtId="4" fontId="12" fillId="0" borderId="0" xfId="19" applyNumberFormat="1" applyFont="1" applyAlignment="1">
      <alignment horizontal="center" vertical="center"/>
      <protection/>
    </xf>
    <xf numFmtId="0" fontId="12" fillId="0" borderId="0" xfId="19" applyFont="1" applyFill="1" applyAlignment="1">
      <alignment horizontal="center" vertical="center"/>
      <protection/>
    </xf>
    <xf numFmtId="4" fontId="1" fillId="0" borderId="3" xfId="18" applyNumberFormat="1" applyFont="1" applyFill="1" applyBorder="1" applyAlignment="1">
      <alignment horizontal="right" vertical="center" wrapText="1" indent="1"/>
      <protection/>
    </xf>
    <xf numFmtId="4" fontId="6" fillId="0" borderId="3" xfId="18" applyNumberFormat="1" applyFont="1" applyFill="1" applyBorder="1" applyAlignment="1">
      <alignment horizontal="right" vertical="center" wrapText="1" indent="1"/>
      <protection/>
    </xf>
    <xf numFmtId="2" fontId="1" fillId="0" borderId="3" xfId="19" applyNumberFormat="1" applyFont="1" applyFill="1" applyBorder="1" applyAlignment="1">
      <alignment horizontal="center" vertical="center" wrapText="1"/>
      <protection/>
    </xf>
    <xf numFmtId="2" fontId="1" fillId="0" borderId="0" xfId="19" applyNumberFormat="1" applyFont="1" applyBorder="1">
      <alignment/>
      <protection/>
    </xf>
    <xf numFmtId="4" fontId="6" fillId="0" borderId="0" xfId="18" applyNumberFormat="1" applyFont="1" applyFill="1" applyBorder="1" applyAlignment="1">
      <alignment horizontal="right" vertical="center" wrapText="1" indent="1"/>
      <protection/>
    </xf>
    <xf numFmtId="0" fontId="1" fillId="0" borderId="4" xfId="19" applyFont="1" applyBorder="1" applyAlignment="1">
      <alignment horizontal="center" vertical="center" wrapText="1"/>
      <protection/>
    </xf>
    <xf numFmtId="196" fontId="10" fillId="0" borderId="0" xfId="19" applyNumberFormat="1" applyFont="1" applyFill="1" applyBorder="1">
      <alignment/>
      <protection/>
    </xf>
    <xf numFmtId="0" fontId="1" fillId="0" borderId="0" xfId="18" applyFont="1" applyAlignment="1">
      <alignment horizontal="center"/>
      <protection/>
    </xf>
    <xf numFmtId="0" fontId="15" fillId="0" borderId="1" xfId="19" applyFont="1" applyFill="1" applyBorder="1" applyAlignment="1">
      <alignment vertical="center" wrapText="1"/>
      <protection/>
    </xf>
    <xf numFmtId="4" fontId="15" fillId="0" borderId="1" xfId="19" applyNumberFormat="1" applyFont="1" applyFill="1" applyBorder="1" applyAlignment="1">
      <alignment horizontal="right" vertical="center" wrapText="1" indent="1"/>
      <protection/>
    </xf>
    <xf numFmtId="0" fontId="12" fillId="0" borderId="0" xfId="19" applyFont="1" applyBorder="1" applyAlignment="1">
      <alignment horizontal="center" vertical="center"/>
      <protection/>
    </xf>
    <xf numFmtId="0" fontId="1" fillId="0" borderId="5" xfId="19" applyFont="1" applyBorder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1" xfId="19" applyFont="1" applyBorder="1" applyAlignment="1">
      <alignment horizontal="center" vertical="center" wrapText="1"/>
      <protection/>
    </xf>
    <xf numFmtId="0" fontId="6" fillId="0" borderId="0" xfId="19" applyFont="1" applyAlignment="1">
      <alignment horizontal="center" vertical="center"/>
      <protection/>
    </xf>
    <xf numFmtId="0" fontId="6" fillId="0" borderId="0" xfId="18" applyFont="1" applyFill="1" applyAlignment="1">
      <alignment horizontal="center" vertical="center"/>
      <protection/>
    </xf>
    <xf numFmtId="0" fontId="1" fillId="0" borderId="0" xfId="19" applyFont="1" applyAlignment="1">
      <alignment horizontal="center"/>
      <protection/>
    </xf>
    <xf numFmtId="0" fontId="1" fillId="0" borderId="8" xfId="19" applyFont="1" applyBorder="1" applyAlignment="1">
      <alignment horizontal="center" vertical="center"/>
      <protection/>
    </xf>
    <xf numFmtId="0" fontId="3" fillId="0" borderId="0" xfId="19" applyFont="1" applyAlignment="1">
      <alignment horizontal="left" vertical="center"/>
      <protection/>
    </xf>
    <xf numFmtId="0" fontId="6" fillId="3" borderId="0" xfId="19" applyFont="1" applyFill="1" applyAlignment="1">
      <alignment horizontal="center" vertical="center"/>
      <protection/>
    </xf>
    <xf numFmtId="0" fontId="6" fillId="3" borderId="0" xfId="18" applyFont="1" applyFill="1" applyAlignment="1">
      <alignment horizontal="center"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2" fillId="0" borderId="8" xfId="19" applyFont="1" applyBorder="1" applyAlignment="1">
      <alignment horizontal="center" vertical="center"/>
      <protection/>
    </xf>
    <xf numFmtId="0" fontId="1" fillId="0" borderId="0" xfId="19" applyFont="1" applyFill="1" applyBorder="1" applyAlignment="1">
      <alignment horizontal="center" vertical="center"/>
      <protection/>
    </xf>
    <xf numFmtId="0" fontId="14" fillId="0" borderId="0" xfId="19" applyFont="1" applyAlignment="1">
      <alignment horizontal="center" vertical="center"/>
      <protection/>
    </xf>
    <xf numFmtId="0" fontId="14" fillId="0" borderId="0" xfId="19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/>
      <protection/>
    </xf>
    <xf numFmtId="0" fontId="14" fillId="0" borderId="0" xfId="19" applyFont="1" applyBorder="1" applyAlignment="1">
      <alignment horizontal="center" vertical="center"/>
      <protection/>
    </xf>
    <xf numFmtId="0" fontId="13" fillId="0" borderId="0" xfId="19" applyFont="1" applyAlignment="1">
      <alignment horizontal="center" vertical="center"/>
      <protection/>
    </xf>
    <xf numFmtId="0" fontId="13" fillId="0" borderId="0" xfId="18" applyFont="1" applyFill="1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left" vertical="center" wrapText="1"/>
      <protection/>
    </xf>
    <xf numFmtId="4" fontId="1" fillId="0" borderId="1" xfId="18" applyNumberFormat="1" applyFont="1" applyBorder="1" applyAlignment="1">
      <alignment horizontal="right" vertical="center" wrapText="1" indent="1"/>
      <protection/>
    </xf>
    <xf numFmtId="4" fontId="1" fillId="0" borderId="2" xfId="18" applyNumberFormat="1" applyFont="1" applyBorder="1" applyAlignment="1">
      <alignment horizontal="right" vertical="center" wrapText="1" indent="1"/>
      <protection/>
    </xf>
    <xf numFmtId="4" fontId="1" fillId="0" borderId="4" xfId="18" applyNumberFormat="1" applyFont="1" applyBorder="1" applyAlignment="1">
      <alignment horizontal="right" vertical="center" wrapText="1" indent="1"/>
      <protection/>
    </xf>
    <xf numFmtId="0" fontId="1" fillId="2" borderId="8" xfId="19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 vertical="center"/>
      <protection/>
    </xf>
    <xf numFmtId="0" fontId="3" fillId="0" borderId="1" xfId="19" applyFont="1" applyBorder="1" applyAlignment="1">
      <alignment vertical="center" wrapText="1"/>
      <protection/>
    </xf>
    <xf numFmtId="4" fontId="3" fillId="0" borderId="1" xfId="19" applyNumberFormat="1" applyFont="1" applyBorder="1" applyAlignment="1">
      <alignment vertical="center" wrapText="1"/>
      <protection/>
    </xf>
    <xf numFmtId="0" fontId="3" fillId="0" borderId="1" xfId="19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10.12.07" xfId="18"/>
    <cellStyle name="Обычный_Центр., прил.2,3 (06.08.08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externalLink" Target="externalLinks/externalLink1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39\&#1084;&#1086;&#1080;%20&#1076;&#1086;&#1082;&#1091;&#1084;&#1077;&#1085;&#1090;&#1099;\Documents%20and%20Settings\kuznetsovaSV\&#1056;&#1072;&#1073;&#1086;&#1095;&#1080;&#1081;%20&#1089;&#1090;&#1086;&#1083;\&#1059;&#1095;&#1072;&#1089;&#1090;&#1082;&#1080;\&#1055;&#1054;%20&#1056;&#1046;&#1047;%20&#1089;%201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РЖЗ 1-15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6"/>
  <sheetViews>
    <sheetView workbookViewId="0" topLeftCell="A43">
      <selection activeCell="B4" sqref="B4:D4"/>
    </sheetView>
  </sheetViews>
  <sheetFormatPr defaultColWidth="9.140625" defaultRowHeight="12.75"/>
  <cols>
    <col min="1" max="1" width="66.57421875" style="13" customWidth="1"/>
    <col min="2" max="2" width="27.14062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155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467.8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2245.44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1515.672</v>
      </c>
      <c r="D23" s="46">
        <v>0.27</v>
      </c>
    </row>
    <row r="24" spans="1:7" ht="12.75">
      <c r="A24" s="23" t="s">
        <v>67</v>
      </c>
      <c r="B24" s="23"/>
      <c r="C24" s="25">
        <f>SUM(C22:C23)</f>
        <v>3761.112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3648.84</v>
      </c>
      <c r="D26" s="46">
        <v>0.65</v>
      </c>
    </row>
    <row r="27" spans="1:4" ht="12.75">
      <c r="A27" s="23" t="s">
        <v>67</v>
      </c>
      <c r="B27" s="23"/>
      <c r="C27" s="25">
        <f>SUM(C26:C26)</f>
        <v>3648.84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9037.896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9037.896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>
      <c r="A32" s="27" t="s">
        <v>98</v>
      </c>
      <c r="B32" s="27" t="s">
        <v>7</v>
      </c>
      <c r="C32" s="30">
        <f>B18*D32*12</f>
        <v>17121.48</v>
      </c>
      <c r="D32" s="54">
        <v>3.05</v>
      </c>
    </row>
    <row r="33" spans="1:4" ht="12.75">
      <c r="A33" s="27" t="s">
        <v>8</v>
      </c>
      <c r="B33" s="27" t="s">
        <v>99</v>
      </c>
      <c r="C33" s="22">
        <f>B18*D33*12</f>
        <v>4210.200000000001</v>
      </c>
      <c r="D33" s="46">
        <v>0.75</v>
      </c>
    </row>
    <row r="34" spans="1:4" ht="12.75">
      <c r="A34" s="23" t="s">
        <v>67</v>
      </c>
      <c r="B34" s="23"/>
      <c r="C34" s="25">
        <f>SUM(C32:C33)</f>
        <v>21331.68</v>
      </c>
      <c r="D34" s="52">
        <f>SUM(D32:D33)</f>
        <v>3.8</v>
      </c>
    </row>
    <row r="35" spans="1:4" ht="11.25" customHeight="1">
      <c r="A35" s="86" t="s">
        <v>70</v>
      </c>
      <c r="B35" s="86"/>
      <c r="C35" s="86"/>
      <c r="D35" s="86"/>
    </row>
    <row r="36" spans="1:4" ht="39">
      <c r="A36" s="27" t="s">
        <v>96</v>
      </c>
      <c r="B36" s="27" t="s">
        <v>90</v>
      </c>
      <c r="C36" s="30">
        <f>B18*D36*12</f>
        <v>4266.336</v>
      </c>
      <c r="D36" s="55">
        <v>0.76</v>
      </c>
    </row>
    <row r="37" spans="1:4" ht="12.75">
      <c r="A37" s="23" t="s">
        <v>67</v>
      </c>
      <c r="B37" s="23"/>
      <c r="C37" s="31">
        <f>C36</f>
        <v>4266.336</v>
      </c>
      <c r="D37" s="56">
        <f>D36</f>
        <v>0.76</v>
      </c>
    </row>
    <row r="38" spans="1:4" ht="12" customHeight="1">
      <c r="A38" s="86" t="s">
        <v>71</v>
      </c>
      <c r="B38" s="86"/>
      <c r="C38" s="86"/>
      <c r="D38" s="86"/>
    </row>
    <row r="39" spans="1:4" ht="36.75" customHeight="1">
      <c r="A39" s="27" t="s">
        <v>97</v>
      </c>
      <c r="B39" s="27" t="s">
        <v>7</v>
      </c>
      <c r="C39" s="22">
        <f>B18*D39*12</f>
        <v>449.08799999999997</v>
      </c>
      <c r="D39" s="46">
        <v>0.08</v>
      </c>
    </row>
    <row r="40" spans="1:4" ht="12.75">
      <c r="A40" s="23" t="s">
        <v>67</v>
      </c>
      <c r="B40" s="23"/>
      <c r="C40" s="31">
        <f>C39</f>
        <v>449.08799999999997</v>
      </c>
      <c r="D40" s="56">
        <f>D39</f>
        <v>0.08</v>
      </c>
    </row>
    <row r="41" spans="1:8" ht="12.75">
      <c r="A41" s="23" t="s">
        <v>83</v>
      </c>
      <c r="B41" s="23"/>
      <c r="C41" s="31">
        <f>C24+C27+C30+C34+C37+C40</f>
        <v>42494.95200000001</v>
      </c>
      <c r="D41" s="57">
        <f>D24+D30+D34+D37+D40+D27</f>
        <v>7.57</v>
      </c>
      <c r="E41" s="29"/>
      <c r="F41" s="29"/>
      <c r="G41" s="29"/>
      <c r="H41" s="29"/>
    </row>
    <row r="42" spans="1:4" ht="12.75">
      <c r="A42" s="32"/>
      <c r="B42" s="32"/>
      <c r="C42" s="33"/>
      <c r="D42" s="58"/>
    </row>
    <row r="43" spans="1:4" ht="12.75">
      <c r="A43" s="32"/>
      <c r="B43" s="32"/>
      <c r="C43" s="36"/>
      <c r="D43" s="58"/>
    </row>
    <row r="44" spans="1:4" ht="12.75">
      <c r="A44" s="32"/>
      <c r="B44" s="32"/>
      <c r="C44" s="33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</sheetData>
  <mergeCells count="20">
    <mergeCell ref="A35:D35"/>
    <mergeCell ref="A38:D38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42" bottom="0.3937007874015748" header="0.41" footer="0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146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1464.9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7031.52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4746.276</v>
      </c>
      <c r="D23" s="46">
        <v>0.27</v>
      </c>
    </row>
    <row r="24" spans="1:7" ht="12.75">
      <c r="A24" s="23" t="s">
        <v>67</v>
      </c>
      <c r="B24" s="23"/>
      <c r="C24" s="25">
        <f>SUM(C22:C23)</f>
        <v>11777.796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11426.220000000001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11426.220000000001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28301.868000000006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28301.868000000006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21797.712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53615.34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13184.100000000002</v>
      </c>
      <c r="D34" s="46">
        <v>0.75</v>
      </c>
    </row>
    <row r="35" spans="1:4" ht="12.75">
      <c r="A35" s="23" t="s">
        <v>67</v>
      </c>
      <c r="B35" s="23"/>
      <c r="C35" s="25">
        <f>SUM(C32:C34)</f>
        <v>88597.152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13359.888</v>
      </c>
      <c r="D37" s="55">
        <v>0.76</v>
      </c>
    </row>
    <row r="38" spans="1:4" ht="12.75">
      <c r="A38" s="23" t="s">
        <v>67</v>
      </c>
      <c r="B38" s="23"/>
      <c r="C38" s="31">
        <f>C37</f>
        <v>13359.888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1406.304</v>
      </c>
      <c r="D40" s="46">
        <v>0.08</v>
      </c>
    </row>
    <row r="41" spans="1:4" ht="12.75">
      <c r="A41" s="23" t="s">
        <v>67</v>
      </c>
      <c r="B41" s="23"/>
      <c r="C41" s="31">
        <f>C40</f>
        <v>1406.304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154869.22800000003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/>
  <dimension ref="A1:H47"/>
  <sheetViews>
    <sheetView workbookViewId="0" topLeftCell="A30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145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875.3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4201.4400000000005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2835.972</v>
      </c>
      <c r="D23" s="46">
        <v>0.27</v>
      </c>
    </row>
    <row r="24" spans="1:7" ht="12.75">
      <c r="A24" s="23" t="s">
        <v>67</v>
      </c>
      <c r="B24" s="23"/>
      <c r="C24" s="25">
        <f>SUM(C22:C23)</f>
        <v>7037.412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6827.339999999999</v>
      </c>
      <c r="D26" s="46">
        <v>0.65</v>
      </c>
    </row>
    <row r="27" spans="1:4" ht="12.75">
      <c r="A27" s="23" t="s">
        <v>67</v>
      </c>
      <c r="B27" s="23"/>
      <c r="C27" s="25">
        <f>SUM(C26:C26)</f>
        <v>6827.339999999999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16910.796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16910.796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13024.463999999998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32035.979999999996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7877.699999999999</v>
      </c>
      <c r="D34" s="46">
        <v>0.75</v>
      </c>
    </row>
    <row r="35" spans="1:4" ht="12.75">
      <c r="A35" s="23" t="s">
        <v>67</v>
      </c>
      <c r="B35" s="23"/>
      <c r="C35" s="25">
        <f>SUM(C32:C34)</f>
        <v>52938.14399999999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7982.735999999999</v>
      </c>
      <c r="D37" s="55">
        <v>0.76</v>
      </c>
    </row>
    <row r="38" spans="1:4" ht="12.75">
      <c r="A38" s="23" t="s">
        <v>67</v>
      </c>
      <c r="B38" s="23"/>
      <c r="C38" s="31">
        <f>C37</f>
        <v>7982.735999999999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840.288</v>
      </c>
      <c r="D40" s="46">
        <v>0.08</v>
      </c>
    </row>
    <row r="41" spans="1:4" ht="12.75">
      <c r="A41" s="23" t="s">
        <v>67</v>
      </c>
      <c r="B41" s="23"/>
      <c r="C41" s="31">
        <f>C40</f>
        <v>840.288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92536.716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H47"/>
  <sheetViews>
    <sheetView workbookViewId="0" topLeftCell="A30">
      <selection activeCell="E39" sqref="E39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144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914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4387.200000000001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2961.3600000000006</v>
      </c>
      <c r="D23" s="46">
        <v>0.27</v>
      </c>
    </row>
    <row r="24" spans="1:7" ht="12.75">
      <c r="A24" s="23" t="s">
        <v>67</v>
      </c>
      <c r="B24" s="23"/>
      <c r="C24" s="25">
        <f>SUM(C22:C23)</f>
        <v>7348.560000000001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7129.200000000001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7129.200000000001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17658.480000000003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17658.480000000003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13600.32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33452.399999999994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8226</v>
      </c>
      <c r="D34" s="46">
        <v>0.75</v>
      </c>
    </row>
    <row r="35" spans="1:4" ht="12.75">
      <c r="A35" s="23" t="s">
        <v>67</v>
      </c>
      <c r="B35" s="23"/>
      <c r="C35" s="25">
        <f>SUM(C32:C34)</f>
        <v>55278.719999999994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8335.68</v>
      </c>
      <c r="D37" s="55">
        <v>0.76</v>
      </c>
    </row>
    <row r="38" spans="1:4" ht="12.75">
      <c r="A38" s="23" t="s">
        <v>67</v>
      </c>
      <c r="B38" s="23"/>
      <c r="C38" s="31">
        <f>C37</f>
        <v>8335.68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877.44</v>
      </c>
      <c r="D40" s="46">
        <v>0.08</v>
      </c>
    </row>
    <row r="41" spans="1:4" ht="12.75">
      <c r="A41" s="23" t="s">
        <v>67</v>
      </c>
      <c r="B41" s="23"/>
      <c r="C41" s="31">
        <f>C40</f>
        <v>877.44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96628.07999999999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143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596.1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2861.28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1931.364</v>
      </c>
      <c r="D23" s="46">
        <v>0.27</v>
      </c>
    </row>
    <row r="24" spans="1:7" ht="12.75">
      <c r="A24" s="23" t="s">
        <v>67</v>
      </c>
      <c r="B24" s="23"/>
      <c r="C24" s="25">
        <f>SUM(C22:C23)</f>
        <v>4792.644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4649.58</v>
      </c>
      <c r="D26" s="46">
        <v>0.65</v>
      </c>
    </row>
    <row r="27" spans="1:4" ht="12.75">
      <c r="A27" s="23" t="s">
        <v>67</v>
      </c>
      <c r="B27" s="23"/>
      <c r="C27" s="25">
        <f>SUM(C26:C26)</f>
        <v>4649.58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11516.652000000002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11516.652000000002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8869.968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21817.260000000002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5364.900000000001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36052.128000000004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5436.432</v>
      </c>
      <c r="D37" s="55">
        <v>0.76</v>
      </c>
    </row>
    <row r="38" spans="1:4" ht="12.75">
      <c r="A38" s="23" t="s">
        <v>67</v>
      </c>
      <c r="B38" s="23"/>
      <c r="C38" s="31">
        <f>C37</f>
        <v>5436.432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572.2560000000001</v>
      </c>
      <c r="D40" s="46">
        <v>0.08</v>
      </c>
    </row>
    <row r="41" spans="1:4" ht="12.75">
      <c r="A41" s="23" t="s">
        <v>67</v>
      </c>
      <c r="B41" s="23"/>
      <c r="C41" s="31">
        <f>C40</f>
        <v>572.2560000000001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63019.69200000001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/>
  <dimension ref="A1:H47"/>
  <sheetViews>
    <sheetView workbookViewId="0" topLeftCell="A6">
      <selection activeCell="A14" sqref="A14:D16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92" t="s">
        <v>9</v>
      </c>
      <c r="B14" s="92"/>
      <c r="C14" s="92"/>
      <c r="D14" s="92"/>
    </row>
    <row r="15" spans="1:4" ht="12.75">
      <c r="A15" s="92" t="s">
        <v>10</v>
      </c>
      <c r="B15" s="92"/>
      <c r="C15" s="92"/>
      <c r="D15" s="92"/>
    </row>
    <row r="16" spans="1:4" ht="12.75">
      <c r="A16" s="93" t="s">
        <v>142</v>
      </c>
      <c r="B16" s="93"/>
      <c r="C16" s="93"/>
      <c r="D16" s="93"/>
    </row>
    <row r="17" spans="1:4" ht="12.75">
      <c r="A17" s="89"/>
      <c r="B17" s="89"/>
      <c r="C17" s="89"/>
      <c r="D17" s="89"/>
    </row>
    <row r="18" ht="12.75">
      <c r="B18" s="47">
        <v>314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1205.76</v>
      </c>
      <c r="D22" s="46">
        <v>0.32</v>
      </c>
    </row>
    <row r="23" spans="1:4" ht="66">
      <c r="A23" s="27" t="s">
        <v>94</v>
      </c>
      <c r="B23" s="27" t="s">
        <v>95</v>
      </c>
      <c r="C23" s="22">
        <f>B18*D23*12</f>
        <v>828.96</v>
      </c>
      <c r="D23" s="46">
        <v>0.22</v>
      </c>
    </row>
    <row r="24" spans="1:7" ht="12.75">
      <c r="A24" s="23" t="s">
        <v>67</v>
      </c>
      <c r="B24" s="23"/>
      <c r="C24" s="25">
        <f>SUM(C22:C23)</f>
        <v>2034.72</v>
      </c>
      <c r="D24" s="52">
        <f>SUM(D22:D23)</f>
        <v>0.54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1959.3600000000001</v>
      </c>
      <c r="D26" s="46">
        <v>0.52</v>
      </c>
    </row>
    <row r="27" spans="1:4" ht="12.75">
      <c r="A27" s="23" t="s">
        <v>67</v>
      </c>
      <c r="B27" s="23"/>
      <c r="C27" s="25">
        <f>SUM(C26:C26)</f>
        <v>1959.3600000000001</v>
      </c>
      <c r="D27" s="52">
        <f>SUM(D26:D26)</f>
        <v>0.52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4898.4</v>
      </c>
      <c r="D29" s="46">
        <v>1.3</v>
      </c>
      <c r="E29" s="17"/>
    </row>
    <row r="30" spans="1:4" ht="12.75">
      <c r="A30" s="23" t="s">
        <v>67</v>
      </c>
      <c r="B30" s="23"/>
      <c r="C30" s="25">
        <f>SUM(C29:C29)</f>
        <v>4898.4</v>
      </c>
      <c r="D30" s="52">
        <f>SUM(D29:D29)</f>
        <v>1.3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3768</v>
      </c>
      <c r="D32" s="59">
        <v>1</v>
      </c>
    </row>
    <row r="33" spans="1:4" ht="144.75">
      <c r="A33" s="27" t="s">
        <v>98</v>
      </c>
      <c r="B33" s="27" t="s">
        <v>7</v>
      </c>
      <c r="C33" s="30">
        <f>B18*D33*12</f>
        <v>9231.6</v>
      </c>
      <c r="D33" s="54">
        <v>2.45</v>
      </c>
    </row>
    <row r="34" spans="1:4" ht="12.75">
      <c r="A34" s="27" t="s">
        <v>8</v>
      </c>
      <c r="B34" s="27" t="s">
        <v>99</v>
      </c>
      <c r="C34" s="22">
        <f>B18*D34*12</f>
        <v>2260.8</v>
      </c>
      <c r="D34" s="46">
        <v>0.6</v>
      </c>
    </row>
    <row r="35" spans="1:4" ht="12.75">
      <c r="A35" s="23" t="s">
        <v>67</v>
      </c>
      <c r="B35" s="23"/>
      <c r="C35" s="25">
        <f>SUM(C32:C34)</f>
        <v>15260.400000000001</v>
      </c>
      <c r="D35" s="52">
        <f>SUM(D32:D34)</f>
        <v>4.05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2298.48</v>
      </c>
      <c r="D37" s="55">
        <v>0.61</v>
      </c>
    </row>
    <row r="38" spans="1:4" ht="12.75">
      <c r="A38" s="23" t="s">
        <v>67</v>
      </c>
      <c r="B38" s="23"/>
      <c r="C38" s="31">
        <f>C37</f>
        <v>2298.48</v>
      </c>
      <c r="D38" s="56">
        <f>D37</f>
        <v>0.61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263.76</v>
      </c>
      <c r="D40" s="46">
        <v>0.07</v>
      </c>
    </row>
    <row r="41" spans="1:4" ht="12.75">
      <c r="A41" s="23" t="s">
        <v>67</v>
      </c>
      <c r="B41" s="23"/>
      <c r="C41" s="31">
        <f>C40</f>
        <v>263.76</v>
      </c>
      <c r="D41" s="56">
        <f>D40</f>
        <v>0.07</v>
      </c>
    </row>
    <row r="42" spans="1:8" ht="12.75">
      <c r="A42" s="23" t="s">
        <v>83</v>
      </c>
      <c r="B42" s="23"/>
      <c r="C42" s="31">
        <f>C24+C27+C30+C35+C38+C41</f>
        <v>26715.12</v>
      </c>
      <c r="D42" s="57">
        <f>D24+D30+D35+D38+D41+D27</f>
        <v>7.09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7"/>
  <dimension ref="A1:H47"/>
  <sheetViews>
    <sheetView workbookViewId="0" topLeftCell="A31">
      <selection activeCell="D43" sqref="D43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141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208.7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1001.76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676.1880000000001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1677.948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1627.8600000000001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1627.8600000000001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4032.084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4032.084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3105.456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7638.42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1878.2999999999997</v>
      </c>
      <c r="D34" s="46">
        <v>0.75</v>
      </c>
    </row>
    <row r="35" spans="1:4" ht="12.75">
      <c r="A35" s="23" t="s">
        <v>67</v>
      </c>
      <c r="B35" s="23"/>
      <c r="C35" s="25">
        <f>SUM(C32:C34)</f>
        <v>12622.176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1903.344</v>
      </c>
      <c r="D37" s="55">
        <v>0.76</v>
      </c>
    </row>
    <row r="38" spans="1:4" ht="12.75">
      <c r="A38" s="23" t="s">
        <v>67</v>
      </c>
      <c r="B38" s="23"/>
      <c r="C38" s="31">
        <f>C37</f>
        <v>1903.344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200.35199999999998</v>
      </c>
      <c r="D40" s="46">
        <v>0.08</v>
      </c>
    </row>
    <row r="41" spans="1:4" ht="12.75">
      <c r="A41" s="23" t="s">
        <v>67</v>
      </c>
      <c r="B41" s="23"/>
      <c r="C41" s="31">
        <f>C40</f>
        <v>200.35199999999998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22063.764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8"/>
  <dimension ref="A1:H47"/>
  <sheetViews>
    <sheetView workbookViewId="0" topLeftCell="A33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140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314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1507.2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1017.36</v>
      </c>
      <c r="D23" s="46">
        <v>0.27</v>
      </c>
    </row>
    <row r="24" spans="1:7" ht="12.75">
      <c r="A24" s="23" t="s">
        <v>67</v>
      </c>
      <c r="B24" s="23"/>
      <c r="C24" s="25">
        <f>SUM(C22:C23)</f>
        <v>2524.56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2449.2</v>
      </c>
      <c r="D26" s="46">
        <v>0.65</v>
      </c>
    </row>
    <row r="27" spans="1:4" ht="12.75">
      <c r="A27" s="23" t="s">
        <v>67</v>
      </c>
      <c r="B27" s="23"/>
      <c r="C27" s="25">
        <f>SUM(C26:C26)</f>
        <v>2449.2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6066.4800000000005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6066.4800000000005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4672.32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11492.4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2826</v>
      </c>
      <c r="D34" s="46">
        <v>0.75</v>
      </c>
    </row>
    <row r="35" spans="1:4" ht="12.75">
      <c r="A35" s="23" t="s">
        <v>67</v>
      </c>
      <c r="B35" s="23"/>
      <c r="C35" s="25">
        <f>SUM(C32:C34)</f>
        <v>18990.72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2863.6800000000003</v>
      </c>
      <c r="D37" s="55">
        <v>0.76</v>
      </c>
    </row>
    <row r="38" spans="1:4" ht="12.75">
      <c r="A38" s="23" t="s">
        <v>67</v>
      </c>
      <c r="B38" s="23"/>
      <c r="C38" s="31">
        <f>C37</f>
        <v>2863.6800000000003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301.44</v>
      </c>
      <c r="D40" s="46">
        <v>0.08</v>
      </c>
    </row>
    <row r="41" spans="1:4" ht="12.75">
      <c r="A41" s="23" t="s">
        <v>67</v>
      </c>
      <c r="B41" s="23"/>
      <c r="C41" s="31">
        <f>C40</f>
        <v>301.44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33196.08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9"/>
  <dimension ref="A1:H47"/>
  <sheetViews>
    <sheetView workbookViewId="0" topLeftCell="A33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139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378.6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1817.2800000000002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1226.6640000000002</v>
      </c>
      <c r="D23" s="46">
        <v>0.27</v>
      </c>
    </row>
    <row r="24" spans="1:7" ht="12.75">
      <c r="A24" s="23" t="s">
        <v>67</v>
      </c>
      <c r="B24" s="23"/>
      <c r="C24" s="25">
        <f>SUM(C22:C23)</f>
        <v>3043.9440000000004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2953.0800000000004</v>
      </c>
      <c r="D26" s="46">
        <v>0.65</v>
      </c>
    </row>
    <row r="27" spans="1:4" ht="12.75">
      <c r="A27" s="23" t="s">
        <v>67</v>
      </c>
      <c r="B27" s="23"/>
      <c r="C27" s="25">
        <f>SUM(C26:C26)</f>
        <v>2953.0800000000004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7314.552000000001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7314.552000000001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5633.568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13856.76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3407.4000000000005</v>
      </c>
      <c r="D34" s="46">
        <v>0.75</v>
      </c>
    </row>
    <row r="35" spans="1:4" ht="12.75">
      <c r="A35" s="23" t="s">
        <v>67</v>
      </c>
      <c r="B35" s="23"/>
      <c r="C35" s="25">
        <f>SUM(C32:C34)</f>
        <v>22897.728000000003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3452.8320000000003</v>
      </c>
      <c r="D37" s="55">
        <v>0.76</v>
      </c>
    </row>
    <row r="38" spans="1:4" ht="12.75">
      <c r="A38" s="23" t="s">
        <v>67</v>
      </c>
      <c r="B38" s="23"/>
      <c r="C38" s="31">
        <f>C37</f>
        <v>3452.8320000000003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363.456</v>
      </c>
      <c r="D40" s="46">
        <v>0.08</v>
      </c>
    </row>
    <row r="41" spans="1:4" ht="12.75">
      <c r="A41" s="23" t="s">
        <v>67</v>
      </c>
      <c r="B41" s="23"/>
      <c r="C41" s="31">
        <f>C40</f>
        <v>363.456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40025.592000000004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0"/>
  <dimension ref="A1:H47"/>
  <sheetViews>
    <sheetView workbookViewId="0" topLeftCell="A33">
      <selection activeCell="E32" sqref="E3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138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871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4180.8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2822.04</v>
      </c>
      <c r="D23" s="46">
        <v>0.27</v>
      </c>
    </row>
    <row r="24" spans="1:7" ht="12.75">
      <c r="A24" s="23" t="s">
        <v>67</v>
      </c>
      <c r="B24" s="23"/>
      <c r="C24" s="25">
        <f>SUM(C22:C23)</f>
        <v>7002.84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6793.799999999999</v>
      </c>
      <c r="D26" s="46">
        <v>0.65</v>
      </c>
    </row>
    <row r="27" spans="1:4" ht="12.75">
      <c r="A27" s="23" t="s">
        <v>67</v>
      </c>
      <c r="B27" s="23"/>
      <c r="C27" s="25">
        <f>SUM(C26:C26)</f>
        <v>6793.799999999999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16827.72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16827.72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12960.48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31878.6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7839</v>
      </c>
      <c r="D34" s="46">
        <v>0.75</v>
      </c>
    </row>
    <row r="35" spans="1:4" ht="12.75">
      <c r="A35" s="23" t="s">
        <v>67</v>
      </c>
      <c r="B35" s="23"/>
      <c r="C35" s="25">
        <f>SUM(C32:C34)</f>
        <v>52678.08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7943.52</v>
      </c>
      <c r="D37" s="55">
        <v>0.76</v>
      </c>
    </row>
    <row r="38" spans="1:4" ht="12.75">
      <c r="A38" s="23" t="s">
        <v>67</v>
      </c>
      <c r="B38" s="23"/>
      <c r="C38" s="31">
        <f>C37</f>
        <v>7943.52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836.1600000000001</v>
      </c>
      <c r="D40" s="46">
        <v>0.08</v>
      </c>
    </row>
    <row r="41" spans="1:4" ht="12.75">
      <c r="A41" s="23" t="s">
        <v>67</v>
      </c>
      <c r="B41" s="23"/>
      <c r="C41" s="31">
        <f>C40</f>
        <v>836.1600000000001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92082.12000000001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1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137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871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4180.8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2822.04</v>
      </c>
      <c r="D23" s="46">
        <v>0.27</v>
      </c>
    </row>
    <row r="24" spans="1:7" ht="12.75">
      <c r="A24" s="23" t="s">
        <v>67</v>
      </c>
      <c r="B24" s="23"/>
      <c r="C24" s="25">
        <f>SUM(C22:C23)</f>
        <v>7002.84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6793.799999999999</v>
      </c>
      <c r="D26" s="46">
        <v>0.65</v>
      </c>
    </row>
    <row r="27" spans="1:4" ht="12.75">
      <c r="A27" s="23" t="s">
        <v>67</v>
      </c>
      <c r="B27" s="23"/>
      <c r="C27" s="25">
        <f>SUM(C26:C26)</f>
        <v>6793.799999999999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16827.72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16827.72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12960.48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31878.6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7839</v>
      </c>
      <c r="D34" s="46">
        <v>0.75</v>
      </c>
    </row>
    <row r="35" spans="1:4" ht="12.75">
      <c r="A35" s="23" t="s">
        <v>67</v>
      </c>
      <c r="B35" s="23"/>
      <c r="C35" s="25">
        <f>SUM(C32:C34)</f>
        <v>52678.08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7943.52</v>
      </c>
      <c r="D37" s="55">
        <v>0.76</v>
      </c>
    </row>
    <row r="38" spans="1:4" ht="12.75">
      <c r="A38" s="23" t="s">
        <v>67</v>
      </c>
      <c r="B38" s="23"/>
      <c r="C38" s="31">
        <f>C37</f>
        <v>7943.52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836.1600000000001</v>
      </c>
      <c r="D40" s="46">
        <v>0.08</v>
      </c>
    </row>
    <row r="41" spans="1:4" ht="12.75">
      <c r="A41" s="23" t="s">
        <v>67</v>
      </c>
      <c r="B41" s="23"/>
      <c r="C41" s="31">
        <f>C40</f>
        <v>836.1600000000001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92082.12000000001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H47"/>
  <sheetViews>
    <sheetView workbookViewId="0" topLeftCell="A34">
      <selection activeCell="E49" sqref="E49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154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242.2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1162.56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784.7280000000001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1947.288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1889.16</v>
      </c>
      <c r="D26" s="46">
        <v>0.65</v>
      </c>
    </row>
    <row r="27" spans="1:4" ht="12.75">
      <c r="A27" s="23" t="s">
        <v>67</v>
      </c>
      <c r="B27" s="23"/>
      <c r="C27" s="25">
        <f>SUM(C26:C26)</f>
        <v>1889.16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4679.304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4679.304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3603.9359999999997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8864.519999999999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2179.7999999999997</v>
      </c>
      <c r="D34" s="46">
        <v>0.75</v>
      </c>
    </row>
    <row r="35" spans="1:4" ht="12.75">
      <c r="A35" s="23" t="s">
        <v>67</v>
      </c>
      <c r="B35" s="23"/>
      <c r="C35" s="25">
        <f>SUM(C32:C34)</f>
        <v>14648.255999999998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2208.864</v>
      </c>
      <c r="D37" s="55">
        <v>0.76</v>
      </c>
    </row>
    <row r="38" spans="1:4" ht="12.75">
      <c r="A38" s="23" t="s">
        <v>67</v>
      </c>
      <c r="B38" s="23"/>
      <c r="C38" s="31">
        <f>C37</f>
        <v>2208.864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232.512</v>
      </c>
      <c r="D40" s="46">
        <v>0.08</v>
      </c>
    </row>
    <row r="41" spans="1:4" ht="12.75">
      <c r="A41" s="23" t="s">
        <v>67</v>
      </c>
      <c r="B41" s="23"/>
      <c r="C41" s="31">
        <f>C40</f>
        <v>232.512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25605.384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136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780.2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3744.9600000000005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2527.8480000000004</v>
      </c>
      <c r="D23" s="46">
        <v>0.27</v>
      </c>
    </row>
    <row r="24" spans="1:7" ht="12.75">
      <c r="A24" s="23" t="s">
        <v>67</v>
      </c>
      <c r="B24" s="23"/>
      <c r="C24" s="25">
        <f>SUM(C22:C23)</f>
        <v>6272.808000000001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6085.56</v>
      </c>
      <c r="D26" s="46">
        <v>0.65</v>
      </c>
    </row>
    <row r="27" spans="1:4" ht="12.75">
      <c r="A27" s="23" t="s">
        <v>67</v>
      </c>
      <c r="B27" s="23"/>
      <c r="C27" s="25">
        <f>SUM(C26:C26)</f>
        <v>6085.56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15073.464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15073.464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11609.376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28555.32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7021.800000000001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47186.496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7115.424</v>
      </c>
      <c r="D37" s="55">
        <v>0.76</v>
      </c>
    </row>
    <row r="38" spans="1:4" ht="12.75">
      <c r="A38" s="23" t="s">
        <v>67</v>
      </c>
      <c r="B38" s="23"/>
      <c r="C38" s="31">
        <f>C37</f>
        <v>7115.424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748.9920000000001</v>
      </c>
      <c r="D40" s="46">
        <v>0.08</v>
      </c>
    </row>
    <row r="41" spans="1:4" ht="12.75">
      <c r="A41" s="23" t="s">
        <v>67</v>
      </c>
      <c r="B41" s="23"/>
      <c r="C41" s="31">
        <f>C40</f>
        <v>748.9920000000001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82482.744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33">
      <selection activeCell="D47" sqref="D47"/>
    </sheetView>
  </sheetViews>
  <sheetFormatPr defaultColWidth="9.140625" defaultRowHeight="12.75"/>
  <cols>
    <col min="1" max="1" width="59.8515625" style="0" customWidth="1"/>
    <col min="2" max="2" width="23.00390625" style="0" customWidth="1"/>
    <col min="3" max="3" width="14.8515625" style="0" customWidth="1"/>
    <col min="4" max="4" width="19.140625" style="0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157</v>
      </c>
      <c r="B16" s="88"/>
      <c r="C16" s="88"/>
      <c r="D16" s="88"/>
    </row>
    <row r="17" spans="1:4" ht="12.75">
      <c r="A17" s="89"/>
      <c r="B17" s="89"/>
      <c r="C17" s="89"/>
      <c r="D17" s="89"/>
    </row>
    <row r="18" spans="1:4" ht="12.75">
      <c r="A18" s="13"/>
      <c r="B18" s="47">
        <v>1606.72</v>
      </c>
      <c r="C18" s="17"/>
      <c r="D18" s="50"/>
    </row>
    <row r="19" spans="1:4" ht="19.5" customHeight="1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3.5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72.75" customHeight="1">
      <c r="A22" s="27" t="s">
        <v>93</v>
      </c>
      <c r="B22" s="27" t="s">
        <v>92</v>
      </c>
      <c r="C22" s="22">
        <f>B18*D22*12</f>
        <v>7712.256000000001</v>
      </c>
      <c r="D22" s="46">
        <v>0.4</v>
      </c>
    </row>
    <row r="23" spans="1:4" ht="78.75">
      <c r="A23" s="27" t="s">
        <v>94</v>
      </c>
      <c r="B23" s="27" t="s">
        <v>95</v>
      </c>
      <c r="C23" s="22">
        <f>B18*D23*12</f>
        <v>5205.772800000001</v>
      </c>
      <c r="D23" s="46">
        <v>0.27</v>
      </c>
    </row>
    <row r="24" spans="1:4" ht="12.75">
      <c r="A24" s="23" t="s">
        <v>67</v>
      </c>
      <c r="B24" s="23"/>
      <c r="C24" s="25">
        <f>SUM(C22:C23)</f>
        <v>12918.028800000002</v>
      </c>
      <c r="D24" s="52">
        <f>SUM(D22:D23)</f>
        <v>0.67</v>
      </c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12532.416000000001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12532.416000000001</v>
      </c>
      <c r="D27" s="52">
        <f>SUM(D26:D26)</f>
        <v>0.65</v>
      </c>
    </row>
    <row r="28" spans="1:4" ht="13.5">
      <c r="A28" s="83" t="s">
        <v>68</v>
      </c>
      <c r="B28" s="84"/>
      <c r="C28" s="84"/>
      <c r="D28" s="85"/>
    </row>
    <row r="29" spans="1:4" ht="171.75" customHeight="1">
      <c r="A29" s="27" t="s">
        <v>100</v>
      </c>
      <c r="B29" s="27" t="s">
        <v>7</v>
      </c>
      <c r="C29" s="22">
        <f>B18*D29*12</f>
        <v>31041.830400000006</v>
      </c>
      <c r="D29" s="46">
        <v>1.61</v>
      </c>
    </row>
    <row r="30" spans="1:4" ht="12.75">
      <c r="A30" s="23" t="s">
        <v>67</v>
      </c>
      <c r="B30" s="23"/>
      <c r="C30" s="25">
        <f>SUM(C29:C29)</f>
        <v>31041.830400000006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71">
      <c r="A32" s="64" t="s">
        <v>101</v>
      </c>
      <c r="B32" s="63" t="s">
        <v>7</v>
      </c>
      <c r="C32" s="62">
        <f>B18*D32*12</f>
        <v>23907.993599999998</v>
      </c>
      <c r="D32" s="59">
        <v>1.24</v>
      </c>
    </row>
    <row r="33" spans="1:4" ht="158.25">
      <c r="A33" s="27" t="s">
        <v>98</v>
      </c>
      <c r="B33" s="27" t="s">
        <v>7</v>
      </c>
      <c r="C33" s="30">
        <f>B18*D33*12</f>
        <v>47237.56800000001</v>
      </c>
      <c r="D33" s="54">
        <v>2.45</v>
      </c>
    </row>
    <row r="34" spans="1:4" ht="26.25">
      <c r="A34" s="18" t="s">
        <v>11</v>
      </c>
      <c r="B34" s="18" t="s">
        <v>12</v>
      </c>
      <c r="C34" s="19" t="s">
        <v>13</v>
      </c>
      <c r="D34" s="51" t="s">
        <v>66</v>
      </c>
    </row>
    <row r="35" spans="1:4" ht="12.75">
      <c r="A35" s="27" t="s">
        <v>8</v>
      </c>
      <c r="B35" s="27" t="s">
        <v>99</v>
      </c>
      <c r="C35" s="22">
        <f>B18*D35*12</f>
        <v>14460.48</v>
      </c>
      <c r="D35" s="46">
        <v>0.75</v>
      </c>
    </row>
    <row r="36" spans="1:4" ht="12.75">
      <c r="A36" s="23" t="s">
        <v>67</v>
      </c>
      <c r="B36" s="23"/>
      <c r="C36" s="25">
        <f>SUM(C32:C35)</f>
        <v>85606.0416</v>
      </c>
      <c r="D36" s="52">
        <f>SUM(D32:D35)</f>
        <v>4.44</v>
      </c>
    </row>
    <row r="37" spans="1:4" ht="13.5">
      <c r="A37" s="86" t="s">
        <v>70</v>
      </c>
      <c r="B37" s="86"/>
      <c r="C37" s="86"/>
      <c r="D37" s="86"/>
    </row>
    <row r="38" spans="1:4" ht="39">
      <c r="A38" s="27" t="s">
        <v>96</v>
      </c>
      <c r="B38" s="27" t="s">
        <v>90</v>
      </c>
      <c r="C38" s="30">
        <f>B18*D38*12</f>
        <v>14653.2864</v>
      </c>
      <c r="D38" s="55">
        <v>0.76</v>
      </c>
    </row>
    <row r="39" spans="1:4" ht="12.75">
      <c r="A39" s="23" t="s">
        <v>67</v>
      </c>
      <c r="B39" s="23"/>
      <c r="C39" s="31">
        <f>C38</f>
        <v>14653.2864</v>
      </c>
      <c r="D39" s="56">
        <f>D38</f>
        <v>0.76</v>
      </c>
    </row>
    <row r="40" spans="1:4" ht="13.5">
      <c r="A40" s="86" t="s">
        <v>71</v>
      </c>
      <c r="B40" s="86"/>
      <c r="C40" s="86"/>
      <c r="D40" s="86"/>
    </row>
    <row r="41" spans="1:4" ht="39">
      <c r="A41" s="27" t="s">
        <v>97</v>
      </c>
      <c r="B41" s="27" t="s">
        <v>7</v>
      </c>
      <c r="C41" s="22">
        <f>B18*D41*12</f>
        <v>1542.4512</v>
      </c>
      <c r="D41" s="46">
        <v>0.08</v>
      </c>
    </row>
    <row r="42" spans="1:4" ht="12.75">
      <c r="A42" s="23" t="s">
        <v>67</v>
      </c>
      <c r="B42" s="23"/>
      <c r="C42" s="31">
        <f>C41</f>
        <v>1542.4512</v>
      </c>
      <c r="D42" s="56">
        <f>D41</f>
        <v>0.08</v>
      </c>
    </row>
    <row r="43" spans="1:4" ht="12.75">
      <c r="A43" s="23" t="s">
        <v>83</v>
      </c>
      <c r="B43" s="23"/>
      <c r="C43" s="31">
        <f>C24+C27+C30+C36+C39+C42</f>
        <v>158294.05440000002</v>
      </c>
      <c r="D43" s="57">
        <f>D24+D30+D36+D39+D42+D27</f>
        <v>8.21</v>
      </c>
    </row>
  </sheetData>
  <mergeCells count="20">
    <mergeCell ref="A28:D28"/>
    <mergeCell ref="A31:D31"/>
    <mergeCell ref="A37:D37"/>
    <mergeCell ref="A40:D40"/>
    <mergeCell ref="A15:D15"/>
    <mergeCell ref="A16:D16"/>
    <mergeCell ref="A17:D17"/>
    <mergeCell ref="A20:D20"/>
    <mergeCell ref="B10:D10"/>
    <mergeCell ref="B11:D11"/>
    <mergeCell ref="B12:D12"/>
    <mergeCell ref="A14:D14"/>
    <mergeCell ref="B6:D6"/>
    <mergeCell ref="B7:D7"/>
    <mergeCell ref="B8:D8"/>
    <mergeCell ref="B9:D9"/>
    <mergeCell ref="B2:D2"/>
    <mergeCell ref="B3:D3"/>
    <mergeCell ref="B4:D4"/>
    <mergeCell ref="B5:D5"/>
  </mergeCells>
  <printOptions/>
  <pageMargins left="0.5905511811023623" right="0.1968503937007874" top="0.27" bottom="0.24" header="0.37" footer="0.28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/>
  <dimension ref="A1:H47"/>
  <sheetViews>
    <sheetView workbookViewId="0" topLeftCell="A36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135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840.1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4032.4800000000005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2721.9240000000004</v>
      </c>
      <c r="D23" s="46">
        <v>0.27</v>
      </c>
    </row>
    <row r="24" spans="1:7" ht="12.75">
      <c r="A24" s="23" t="s">
        <v>67</v>
      </c>
      <c r="B24" s="23"/>
      <c r="C24" s="25">
        <f>SUM(C22:C23)</f>
        <v>6754.404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6552.780000000001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6552.780000000001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16230.732000000002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16230.732000000002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12500.687999999998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30747.659999999996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7560.900000000001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50809.248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7661.7119999999995</v>
      </c>
      <c r="D37" s="55">
        <v>0.76</v>
      </c>
    </row>
    <row r="38" spans="1:4" ht="12.75">
      <c r="A38" s="23" t="s">
        <v>67</v>
      </c>
      <c r="B38" s="23"/>
      <c r="C38" s="31">
        <f>C37</f>
        <v>7661.7119999999995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806.496</v>
      </c>
      <c r="D40" s="46">
        <v>0.08</v>
      </c>
    </row>
    <row r="41" spans="1:4" ht="12.75">
      <c r="A41" s="23" t="s">
        <v>67</v>
      </c>
      <c r="B41" s="23"/>
      <c r="C41" s="31">
        <f>C40</f>
        <v>806.496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88815.372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4"/>
  <dimension ref="A1:H47"/>
  <sheetViews>
    <sheetView workbookViewId="0" topLeftCell="A30">
      <selection activeCell="D32" sqref="D32:D34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134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865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4152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2802.6000000000004</v>
      </c>
      <c r="D23" s="46">
        <v>0.27</v>
      </c>
    </row>
    <row r="24" spans="1:7" ht="12.75">
      <c r="A24" s="23" t="s">
        <v>67</v>
      </c>
      <c r="B24" s="23"/>
      <c r="C24" s="25">
        <f>SUM(C22:C23)</f>
        <v>6954.6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6747</v>
      </c>
      <c r="D26" s="46">
        <v>0.65</v>
      </c>
    </row>
    <row r="27" spans="1:4" ht="12.75">
      <c r="A27" s="23" t="s">
        <v>67</v>
      </c>
      <c r="B27" s="23"/>
      <c r="C27" s="25">
        <f>SUM(C26:C26)</f>
        <v>6747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16711.800000000003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16711.800000000003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12871.199999999999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31659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7785</v>
      </c>
      <c r="D34" s="46">
        <v>0.75</v>
      </c>
    </row>
    <row r="35" spans="1:4" ht="12.75">
      <c r="A35" s="23" t="s">
        <v>67</v>
      </c>
      <c r="B35" s="23"/>
      <c r="C35" s="25">
        <f>SUM(C32:C34)</f>
        <v>52315.2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7888.799999999999</v>
      </c>
      <c r="D37" s="55">
        <v>0.76</v>
      </c>
    </row>
    <row r="38" spans="1:4" ht="12.75">
      <c r="A38" s="23" t="s">
        <v>67</v>
      </c>
      <c r="B38" s="23"/>
      <c r="C38" s="31">
        <f>C37</f>
        <v>7888.799999999999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830.4000000000001</v>
      </c>
      <c r="D40" s="46">
        <v>0.08</v>
      </c>
    </row>
    <row r="41" spans="1:4" ht="12.75">
      <c r="A41" s="23" t="s">
        <v>67</v>
      </c>
      <c r="B41" s="23"/>
      <c r="C41" s="31">
        <f>C40</f>
        <v>830.4000000000001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91447.8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5"/>
  <dimension ref="A1:H47"/>
  <sheetViews>
    <sheetView workbookViewId="0" topLeftCell="A33">
      <selection activeCell="E50" sqref="E5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133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938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4502.400000000001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3039.1200000000003</v>
      </c>
      <c r="D23" s="46">
        <v>0.27</v>
      </c>
    </row>
    <row r="24" spans="1:7" ht="12.75">
      <c r="A24" s="23" t="s">
        <v>67</v>
      </c>
      <c r="B24" s="23"/>
      <c r="C24" s="25">
        <f>SUM(C22:C23)</f>
        <v>7541.52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7316.400000000001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7316.400000000001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18122.16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18122.16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13957.439999999999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34330.799999999996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8442</v>
      </c>
      <c r="D34" s="46">
        <v>0.75</v>
      </c>
    </row>
    <row r="35" spans="1:4" ht="12.75">
      <c r="A35" s="23" t="s">
        <v>67</v>
      </c>
      <c r="B35" s="23"/>
      <c r="C35" s="25">
        <f>SUM(C32:C34)</f>
        <v>56730.23999999999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8554.56</v>
      </c>
      <c r="D37" s="55">
        <v>0.76</v>
      </c>
    </row>
    <row r="38" spans="1:4" ht="12.75">
      <c r="A38" s="23" t="s">
        <v>67</v>
      </c>
      <c r="B38" s="23"/>
      <c r="C38" s="31">
        <f>C37</f>
        <v>8554.56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900.48</v>
      </c>
      <c r="D40" s="46">
        <v>0.08</v>
      </c>
    </row>
    <row r="41" spans="1:4" ht="12.75">
      <c r="A41" s="23" t="s">
        <v>67</v>
      </c>
      <c r="B41" s="23"/>
      <c r="C41" s="31">
        <f>C40</f>
        <v>900.48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99165.35999999999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6"/>
  <dimension ref="A1:H47"/>
  <sheetViews>
    <sheetView workbookViewId="0" topLeftCell="A30">
      <selection activeCell="D40" sqref="D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132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403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1934.4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1305.72</v>
      </c>
      <c r="D23" s="46">
        <v>0.27</v>
      </c>
    </row>
    <row r="24" spans="1:7" ht="12.75">
      <c r="A24" s="23" t="s">
        <v>67</v>
      </c>
      <c r="B24" s="23"/>
      <c r="C24" s="25">
        <f>SUM(C22:C23)</f>
        <v>3240.12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3143.3999999999996</v>
      </c>
      <c r="D26" s="46">
        <v>0.65</v>
      </c>
    </row>
    <row r="27" spans="1:4" ht="12.75">
      <c r="A27" s="23" t="s">
        <v>67</v>
      </c>
      <c r="B27" s="23"/>
      <c r="C27" s="25">
        <f>SUM(C26:C26)</f>
        <v>3143.3999999999996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7785.960000000001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7785.960000000001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5996.639999999999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14749.8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3627</v>
      </c>
      <c r="D34" s="46">
        <v>0.75</v>
      </c>
    </row>
    <row r="35" spans="1:4" ht="12.75">
      <c r="A35" s="23" t="s">
        <v>67</v>
      </c>
      <c r="B35" s="23"/>
      <c r="C35" s="25">
        <f>SUM(C32:C34)</f>
        <v>24373.44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3675.3600000000006</v>
      </c>
      <c r="D37" s="55">
        <v>0.76</v>
      </c>
    </row>
    <row r="38" spans="1:4" ht="12.75">
      <c r="A38" s="23" t="s">
        <v>67</v>
      </c>
      <c r="B38" s="23"/>
      <c r="C38" s="31">
        <f>C37</f>
        <v>3675.3600000000006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386.88</v>
      </c>
      <c r="D40" s="46">
        <v>0.08</v>
      </c>
    </row>
    <row r="41" spans="1:4" ht="12.75">
      <c r="A41" s="23" t="s">
        <v>67</v>
      </c>
      <c r="B41" s="23"/>
      <c r="C41" s="31">
        <f>C40</f>
        <v>386.88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42605.159999999996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7"/>
  <dimension ref="A1:H47"/>
  <sheetViews>
    <sheetView workbookViewId="0" topLeftCell="A30">
      <selection activeCell="E41" sqref="E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131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2745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13176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8893.800000000001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22069.800000000003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21411</v>
      </c>
      <c r="D26" s="46">
        <v>0.65</v>
      </c>
    </row>
    <row r="27" spans="1:4" ht="12.75">
      <c r="A27" s="23" t="s">
        <v>67</v>
      </c>
      <c r="B27" s="23"/>
      <c r="C27" s="25">
        <f>SUM(C26:C26)</f>
        <v>21411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53033.399999999994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53033.399999999994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40845.600000000006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100467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24705</v>
      </c>
      <c r="D34" s="46">
        <v>0.75</v>
      </c>
    </row>
    <row r="35" spans="1:4" ht="12.75">
      <c r="A35" s="23" t="s">
        <v>67</v>
      </c>
      <c r="B35" s="23"/>
      <c r="C35" s="25">
        <f>SUM(C32:C34)</f>
        <v>166017.6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25034.399999999998</v>
      </c>
      <c r="D37" s="55">
        <v>0.76</v>
      </c>
    </row>
    <row r="38" spans="1:4" ht="12.75">
      <c r="A38" s="23" t="s">
        <v>67</v>
      </c>
      <c r="B38" s="23"/>
      <c r="C38" s="31">
        <f>C37</f>
        <v>25034.399999999998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2635.2</v>
      </c>
      <c r="D40" s="46">
        <v>0.08</v>
      </c>
    </row>
    <row r="41" spans="1:4" ht="12.75">
      <c r="A41" s="23" t="s">
        <v>67</v>
      </c>
      <c r="B41" s="23"/>
      <c r="C41" s="31">
        <f>C40</f>
        <v>2635.2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290201.4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8"/>
  <dimension ref="A1:H47"/>
  <sheetViews>
    <sheetView workbookViewId="0" topLeftCell="A36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130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2715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13032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8796.6</v>
      </c>
      <c r="D23" s="46">
        <v>0.27</v>
      </c>
    </row>
    <row r="24" spans="1:7" ht="12.75">
      <c r="A24" s="23" t="s">
        <v>67</v>
      </c>
      <c r="B24" s="23"/>
      <c r="C24" s="25">
        <f>SUM(C22:C23)</f>
        <v>21828.6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21177</v>
      </c>
      <c r="D26" s="46">
        <v>0.65</v>
      </c>
    </row>
    <row r="27" spans="1:4" ht="12.75">
      <c r="A27" s="23" t="s">
        <v>67</v>
      </c>
      <c r="B27" s="23"/>
      <c r="C27" s="25">
        <f>SUM(C26:C26)</f>
        <v>21177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52453.8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52453.8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40399.2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99369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24435</v>
      </c>
      <c r="D34" s="46">
        <v>0.75</v>
      </c>
    </row>
    <row r="35" spans="1:4" ht="12.75">
      <c r="A35" s="23" t="s">
        <v>67</v>
      </c>
      <c r="B35" s="23"/>
      <c r="C35" s="25">
        <f>SUM(C32:C34)</f>
        <v>164203.2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24760.800000000003</v>
      </c>
      <c r="D37" s="55">
        <v>0.76</v>
      </c>
    </row>
    <row r="38" spans="1:4" ht="12.75">
      <c r="A38" s="23" t="s">
        <v>67</v>
      </c>
      <c r="B38" s="23"/>
      <c r="C38" s="31">
        <f>C37</f>
        <v>24760.800000000003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2606.4</v>
      </c>
      <c r="D40" s="46">
        <v>0.08</v>
      </c>
    </row>
    <row r="41" spans="1:4" ht="12.75">
      <c r="A41" s="23" t="s">
        <v>67</v>
      </c>
      <c r="B41" s="23"/>
      <c r="C41" s="31">
        <f>C40</f>
        <v>2606.4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287029.80000000005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9"/>
  <dimension ref="A1:H47"/>
  <sheetViews>
    <sheetView workbookViewId="0" topLeftCell="A9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129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871.1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4181.280000000001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2822.3640000000005</v>
      </c>
      <c r="D23" s="46">
        <v>0.27</v>
      </c>
    </row>
    <row r="24" spans="1:7" ht="12.75">
      <c r="A24" s="23" t="s">
        <v>67</v>
      </c>
      <c r="B24" s="23"/>
      <c r="C24" s="25">
        <f>SUM(C22:C23)</f>
        <v>7003.644000000001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6794.58</v>
      </c>
      <c r="D26" s="46">
        <v>0.65</v>
      </c>
    </row>
    <row r="27" spans="1:4" ht="12.75">
      <c r="A27" s="23" t="s">
        <v>67</v>
      </c>
      <c r="B27" s="23"/>
      <c r="C27" s="25">
        <f>SUM(C26:C26)</f>
        <v>6794.58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16829.652000000002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16829.652000000002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12961.968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31882.260000000002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7839.900000000001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52684.128000000004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7944.432000000001</v>
      </c>
      <c r="D37" s="55">
        <v>0.76</v>
      </c>
    </row>
    <row r="38" spans="1:4" ht="12.75">
      <c r="A38" s="23" t="s">
        <v>67</v>
      </c>
      <c r="B38" s="23"/>
      <c r="C38" s="31">
        <f>C37</f>
        <v>7944.432000000001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836.2560000000001</v>
      </c>
      <c r="D40" s="46">
        <v>0.08</v>
      </c>
    </row>
    <row r="41" spans="1:4" ht="12.75">
      <c r="A41" s="23" t="s">
        <v>67</v>
      </c>
      <c r="B41" s="23"/>
      <c r="C41" s="31">
        <f>C40</f>
        <v>836.2560000000001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92092.69200000001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30"/>
  <dimension ref="A1:H47"/>
  <sheetViews>
    <sheetView workbookViewId="0" topLeftCell="A31">
      <selection activeCell="D43" sqref="D43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128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871.1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4181.280000000001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2822.3640000000005</v>
      </c>
      <c r="D23" s="46">
        <v>0.27</v>
      </c>
    </row>
    <row r="24" spans="1:7" ht="12.75">
      <c r="A24" s="23" t="s">
        <v>67</v>
      </c>
      <c r="B24" s="23"/>
      <c r="C24" s="25">
        <f>SUM(C22:C23)</f>
        <v>7003.644000000001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6794.58</v>
      </c>
      <c r="D26" s="46">
        <v>0.65</v>
      </c>
    </row>
    <row r="27" spans="1:4" ht="12.75">
      <c r="A27" s="23" t="s">
        <v>67</v>
      </c>
      <c r="B27" s="23"/>
      <c r="C27" s="25">
        <f>SUM(C26:C26)</f>
        <v>6794.58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16829.652000000002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16829.652000000002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12961.968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31882.260000000002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7839.900000000001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52684.128000000004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7944.432000000001</v>
      </c>
      <c r="D37" s="55">
        <v>0.76</v>
      </c>
    </row>
    <row r="38" spans="1:4" ht="12.75">
      <c r="A38" s="23" t="s">
        <v>67</v>
      </c>
      <c r="B38" s="23"/>
      <c r="C38" s="31">
        <f>C37</f>
        <v>7944.432000000001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836.2560000000001</v>
      </c>
      <c r="D40" s="46">
        <v>0.08</v>
      </c>
    </row>
    <row r="41" spans="1:4" ht="12.75">
      <c r="A41" s="23" t="s">
        <v>67</v>
      </c>
      <c r="B41" s="23"/>
      <c r="C41" s="31">
        <f>C40</f>
        <v>836.2560000000001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92092.69200000001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H47"/>
  <sheetViews>
    <sheetView workbookViewId="0" topLeftCell="A34">
      <selection activeCell="F40" sqref="F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152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845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4056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2737.8</v>
      </c>
      <c r="D23" s="46">
        <v>0.27</v>
      </c>
    </row>
    <row r="24" spans="1:7" ht="12.75">
      <c r="A24" s="23" t="s">
        <v>67</v>
      </c>
      <c r="B24" s="23"/>
      <c r="C24" s="25">
        <f>SUM(C22:C23)</f>
        <v>6793.8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6591</v>
      </c>
      <c r="D26" s="46">
        <v>0.65</v>
      </c>
    </row>
    <row r="27" spans="1:4" ht="12.75">
      <c r="A27" s="23" t="s">
        <v>67</v>
      </c>
      <c r="B27" s="23"/>
      <c r="C27" s="25">
        <f>SUM(C26:C26)</f>
        <v>6591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16325.400000000001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16325.400000000001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12573.599999999999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30927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7605</v>
      </c>
      <c r="D34" s="46">
        <v>0.75</v>
      </c>
    </row>
    <row r="35" spans="1:4" ht="12.75">
      <c r="A35" s="23" t="s">
        <v>67</v>
      </c>
      <c r="B35" s="23"/>
      <c r="C35" s="25">
        <f>SUM(C32:C34)</f>
        <v>51105.6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7706.400000000001</v>
      </c>
      <c r="D37" s="55">
        <v>0.76</v>
      </c>
    </row>
    <row r="38" spans="1:4" ht="12.75">
      <c r="A38" s="23" t="s">
        <v>67</v>
      </c>
      <c r="B38" s="23"/>
      <c r="C38" s="31">
        <f>C37</f>
        <v>7706.400000000001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811.1999999999999</v>
      </c>
      <c r="D40" s="46">
        <v>0.08</v>
      </c>
    </row>
    <row r="41" spans="1:4" ht="12.75">
      <c r="A41" s="23" t="s">
        <v>67</v>
      </c>
      <c r="B41" s="23"/>
      <c r="C41" s="31">
        <f>C40</f>
        <v>811.1999999999999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89333.4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1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127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3706.6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17791.68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12009.384</v>
      </c>
      <c r="D23" s="46">
        <v>0.27</v>
      </c>
    </row>
    <row r="24" spans="1:7" ht="12.75">
      <c r="A24" s="23" t="s">
        <v>67</v>
      </c>
      <c r="B24" s="23"/>
      <c r="C24" s="25">
        <f>SUM(C22:C23)</f>
        <v>29801.064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28911.48</v>
      </c>
      <c r="D26" s="46">
        <v>0.65</v>
      </c>
    </row>
    <row r="27" spans="1:4" ht="12.75">
      <c r="A27" s="23" t="s">
        <v>67</v>
      </c>
      <c r="B27" s="23"/>
      <c r="C27" s="25">
        <f>SUM(C26:C26)</f>
        <v>28911.48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71611.512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71611.512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55154.208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135661.56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33359.399999999994</v>
      </c>
      <c r="D34" s="46">
        <v>0.75</v>
      </c>
    </row>
    <row r="35" spans="1:4" ht="12.75">
      <c r="A35" s="23" t="s">
        <v>67</v>
      </c>
      <c r="B35" s="23"/>
      <c r="C35" s="25">
        <f>SUM(C32:C34)</f>
        <v>224175.16799999998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33804.192</v>
      </c>
      <c r="D37" s="55">
        <v>0.76</v>
      </c>
    </row>
    <row r="38" spans="1:4" ht="12.75">
      <c r="A38" s="23" t="s">
        <v>67</v>
      </c>
      <c r="B38" s="23"/>
      <c r="C38" s="31">
        <f>C37</f>
        <v>33804.192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3558.3360000000002</v>
      </c>
      <c r="D40" s="46">
        <v>0.08</v>
      </c>
    </row>
    <row r="41" spans="1:4" ht="12.75">
      <c r="A41" s="23" t="s">
        <v>67</v>
      </c>
      <c r="B41" s="23"/>
      <c r="C41" s="31">
        <f>C40</f>
        <v>3558.3360000000002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391861.752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2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126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824.4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3957.12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2671.0560000000005</v>
      </c>
      <c r="D23" s="46">
        <v>0.27</v>
      </c>
    </row>
    <row r="24" spans="1:7" ht="12.75">
      <c r="A24" s="23" t="s">
        <v>67</v>
      </c>
      <c r="B24" s="23"/>
      <c r="C24" s="25">
        <f>SUM(C22:C23)</f>
        <v>6628.176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6430.32</v>
      </c>
      <c r="D26" s="46">
        <v>0.65</v>
      </c>
    </row>
    <row r="27" spans="1:4" ht="12.75">
      <c r="A27" s="23" t="s">
        <v>67</v>
      </c>
      <c r="B27" s="23"/>
      <c r="C27" s="25">
        <f>SUM(C26:C26)</f>
        <v>6430.32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15927.408000000001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15927.408000000001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12267.072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30173.039999999994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7419.599999999999</v>
      </c>
      <c r="D34" s="46">
        <v>0.75</v>
      </c>
    </row>
    <row r="35" spans="1:4" ht="12.75">
      <c r="A35" s="23" t="s">
        <v>67</v>
      </c>
      <c r="B35" s="23"/>
      <c r="C35" s="25">
        <f>SUM(C32:C34)</f>
        <v>49859.71199999999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7518.528</v>
      </c>
      <c r="D37" s="55">
        <v>0.76</v>
      </c>
    </row>
    <row r="38" spans="1:4" ht="12.75">
      <c r="A38" s="23" t="s">
        <v>67</v>
      </c>
      <c r="B38" s="23"/>
      <c r="C38" s="31">
        <f>C37</f>
        <v>7518.528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791.424</v>
      </c>
      <c r="D40" s="46">
        <v>0.08</v>
      </c>
    </row>
    <row r="41" spans="1:4" ht="12.75">
      <c r="A41" s="23" t="s">
        <v>67</v>
      </c>
      <c r="B41" s="23"/>
      <c r="C41" s="31">
        <f>C40</f>
        <v>791.424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87155.568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3"/>
  <dimension ref="A1:H47"/>
  <sheetViews>
    <sheetView workbookViewId="0" topLeftCell="A33">
      <selection activeCell="D46" sqref="D46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125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515.3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2473.44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1669.5720000000001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4143.012000000001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4019.34</v>
      </c>
      <c r="D26" s="46">
        <v>0.65</v>
      </c>
    </row>
    <row r="27" spans="1:4" ht="12.75">
      <c r="A27" s="23" t="s">
        <v>67</v>
      </c>
      <c r="B27" s="23"/>
      <c r="C27" s="25">
        <f>SUM(C26:C26)</f>
        <v>4019.34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9955.596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9955.596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7667.664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18859.979999999996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4637.7</v>
      </c>
      <c r="D34" s="46">
        <v>0.75</v>
      </c>
    </row>
    <row r="35" spans="1:4" ht="12.75">
      <c r="A35" s="23" t="s">
        <v>67</v>
      </c>
      <c r="B35" s="23"/>
      <c r="C35" s="25">
        <f>SUM(C32:C34)</f>
        <v>31165.343999999997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4699.536</v>
      </c>
      <c r="D37" s="55">
        <v>0.76</v>
      </c>
    </row>
    <row r="38" spans="1:4" ht="12.75">
      <c r="A38" s="23" t="s">
        <v>67</v>
      </c>
      <c r="B38" s="23"/>
      <c r="C38" s="31">
        <f>C37</f>
        <v>4699.536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494.688</v>
      </c>
      <c r="D40" s="46">
        <v>0.08</v>
      </c>
    </row>
    <row r="41" spans="1:4" ht="12.75">
      <c r="A41" s="23" t="s">
        <v>67</v>
      </c>
      <c r="B41" s="23"/>
      <c r="C41" s="31">
        <f>C40</f>
        <v>494.688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54477.516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4"/>
  <dimension ref="A1:H47"/>
  <sheetViews>
    <sheetView workbookViewId="0" topLeftCell="A33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124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882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4233.6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2857.6800000000003</v>
      </c>
      <c r="D23" s="46">
        <v>0.27</v>
      </c>
    </row>
    <row r="24" spans="1:7" ht="12.75">
      <c r="A24" s="23" t="s">
        <v>67</v>
      </c>
      <c r="B24" s="23"/>
      <c r="C24" s="25">
        <f>SUM(C22:C23)</f>
        <v>7091.280000000001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6879.6</v>
      </c>
      <c r="D26" s="46">
        <v>0.65</v>
      </c>
    </row>
    <row r="27" spans="1:4" ht="12.75">
      <c r="A27" s="23" t="s">
        <v>67</v>
      </c>
      <c r="B27" s="23"/>
      <c r="C27" s="25">
        <f>SUM(C26:C26)</f>
        <v>6879.6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17040.239999999998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17040.239999999998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13124.16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32281.199999999997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7938</v>
      </c>
      <c r="D34" s="46">
        <v>0.75</v>
      </c>
    </row>
    <row r="35" spans="1:4" ht="12.75">
      <c r="A35" s="23" t="s">
        <v>67</v>
      </c>
      <c r="B35" s="23"/>
      <c r="C35" s="25">
        <f>SUM(C32:C34)</f>
        <v>53343.36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8043.84</v>
      </c>
      <c r="D37" s="55">
        <v>0.76</v>
      </c>
    </row>
    <row r="38" spans="1:4" ht="12.75">
      <c r="A38" s="23" t="s">
        <v>67</v>
      </c>
      <c r="B38" s="23"/>
      <c r="C38" s="31">
        <f>C37</f>
        <v>8043.84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846.72</v>
      </c>
      <c r="D40" s="46">
        <v>0.08</v>
      </c>
    </row>
    <row r="41" spans="1:4" ht="12.75">
      <c r="A41" s="23" t="s">
        <v>67</v>
      </c>
      <c r="B41" s="23"/>
      <c r="C41" s="31">
        <f>C40</f>
        <v>846.72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93245.04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5"/>
  <dimension ref="A1:H47"/>
  <sheetViews>
    <sheetView workbookViewId="0" topLeftCell="A32">
      <selection activeCell="D44" sqref="D44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123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2579.9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12383.52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8358.876</v>
      </c>
      <c r="D23" s="46">
        <v>0.27</v>
      </c>
    </row>
    <row r="24" spans="1:7" ht="12.75">
      <c r="A24" s="23" t="s">
        <v>67</v>
      </c>
      <c r="B24" s="23"/>
      <c r="C24" s="25">
        <f>SUM(C22:C23)</f>
        <v>20742.396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20123.22</v>
      </c>
      <c r="D26" s="46">
        <v>0.65</v>
      </c>
    </row>
    <row r="27" spans="1:4" ht="12.75">
      <c r="A27" s="23" t="s">
        <v>67</v>
      </c>
      <c r="B27" s="23"/>
      <c r="C27" s="25">
        <f>SUM(C26:C26)</f>
        <v>20123.22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49843.668000000005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49843.668000000005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38388.912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94424.34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23219.100000000002</v>
      </c>
      <c r="D34" s="46">
        <v>0.75</v>
      </c>
    </row>
    <row r="35" spans="1:4" ht="12.75">
      <c r="A35" s="23" t="s">
        <v>67</v>
      </c>
      <c r="B35" s="23"/>
      <c r="C35" s="25">
        <f>SUM(C32:C34)</f>
        <v>156032.35199999998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23528.688000000002</v>
      </c>
      <c r="D37" s="55">
        <v>0.76</v>
      </c>
    </row>
    <row r="38" spans="1:4" ht="12.75">
      <c r="A38" s="23" t="s">
        <v>67</v>
      </c>
      <c r="B38" s="23"/>
      <c r="C38" s="31">
        <f>C37</f>
        <v>23528.688000000002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2476.704</v>
      </c>
      <c r="D40" s="46">
        <v>0.08</v>
      </c>
    </row>
    <row r="41" spans="1:4" ht="12.75">
      <c r="A41" s="23" t="s">
        <v>67</v>
      </c>
      <c r="B41" s="23"/>
      <c r="C41" s="31">
        <f>C40</f>
        <v>2476.704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272747.02800000005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6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122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494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2371.2000000000003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1600.56</v>
      </c>
      <c r="D23" s="46">
        <v>0.27</v>
      </c>
    </row>
    <row r="24" spans="1:7" ht="12.75">
      <c r="A24" s="23" t="s">
        <v>67</v>
      </c>
      <c r="B24" s="23"/>
      <c r="C24" s="25">
        <f>SUM(C22:C23)</f>
        <v>3971.76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3853.2000000000003</v>
      </c>
      <c r="D26" s="46">
        <v>0.65</v>
      </c>
    </row>
    <row r="27" spans="1:4" ht="12.75">
      <c r="A27" s="23" t="s">
        <v>67</v>
      </c>
      <c r="B27" s="23"/>
      <c r="C27" s="25">
        <f>SUM(C26:C26)</f>
        <v>3853.2000000000003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9544.08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9544.08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7350.719999999999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18080.399999999998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4446</v>
      </c>
      <c r="D34" s="46">
        <v>0.75</v>
      </c>
    </row>
    <row r="35" spans="1:4" ht="12.75">
      <c r="A35" s="23" t="s">
        <v>67</v>
      </c>
      <c r="B35" s="23"/>
      <c r="C35" s="25">
        <f>SUM(C32:C34)</f>
        <v>29877.119999999995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4505.28</v>
      </c>
      <c r="D37" s="55">
        <v>0.76</v>
      </c>
    </row>
    <row r="38" spans="1:4" ht="12.75">
      <c r="A38" s="23" t="s">
        <v>67</v>
      </c>
      <c r="B38" s="23"/>
      <c r="C38" s="31">
        <f>C37</f>
        <v>4505.28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474.24</v>
      </c>
      <c r="D40" s="46">
        <v>0.08</v>
      </c>
    </row>
    <row r="41" spans="1:4" ht="12.75">
      <c r="A41" s="23" t="s">
        <v>67</v>
      </c>
      <c r="B41" s="23"/>
      <c r="C41" s="31">
        <f>C40</f>
        <v>474.24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52225.67999999999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7"/>
  <dimension ref="A1:H47"/>
  <sheetViews>
    <sheetView workbookViewId="0" topLeftCell="A30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121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386.6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1855.6800000000003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1252.5840000000003</v>
      </c>
      <c r="D23" s="46">
        <v>0.27</v>
      </c>
    </row>
    <row r="24" spans="1:7" ht="12.75">
      <c r="A24" s="23" t="s">
        <v>67</v>
      </c>
      <c r="B24" s="23"/>
      <c r="C24" s="25">
        <f>SUM(C22:C23)</f>
        <v>3108.2640000000006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3015.4800000000005</v>
      </c>
      <c r="D26" s="46">
        <v>0.65</v>
      </c>
    </row>
    <row r="27" spans="1:4" ht="12.75">
      <c r="A27" s="23" t="s">
        <v>67</v>
      </c>
      <c r="B27" s="23"/>
      <c r="C27" s="25">
        <f>SUM(C26:C26)</f>
        <v>3015.4800000000005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7469.112000000001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7469.112000000001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5752.608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14149.560000000001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3479.4000000000005</v>
      </c>
      <c r="D34" s="46">
        <v>0.75</v>
      </c>
    </row>
    <row r="35" spans="1:4" ht="12.75">
      <c r="A35" s="23" t="s">
        <v>67</v>
      </c>
      <c r="B35" s="23"/>
      <c r="C35" s="25">
        <f>SUM(C32:C34)</f>
        <v>23381.568000000003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3525.7920000000004</v>
      </c>
      <c r="D37" s="55">
        <v>0.76</v>
      </c>
    </row>
    <row r="38" spans="1:4" ht="12.75">
      <c r="A38" s="23" t="s">
        <v>67</v>
      </c>
      <c r="B38" s="23"/>
      <c r="C38" s="31">
        <f>C37</f>
        <v>3525.7920000000004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371.136</v>
      </c>
      <c r="D40" s="46">
        <v>0.08</v>
      </c>
    </row>
    <row r="41" spans="1:4" ht="12.75">
      <c r="A41" s="23" t="s">
        <v>67</v>
      </c>
      <c r="B41" s="23"/>
      <c r="C41" s="31">
        <f>C40</f>
        <v>371.136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40871.352000000006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8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120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203.4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976.3200000000002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659.0160000000001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1635.3360000000002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1586.52</v>
      </c>
      <c r="D26" s="46">
        <v>0.65</v>
      </c>
    </row>
    <row r="27" spans="1:4" ht="12.75">
      <c r="A27" s="23" t="s">
        <v>67</v>
      </c>
      <c r="B27" s="23"/>
      <c r="C27" s="25">
        <f>SUM(C26:C26)</f>
        <v>1586.52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3929.6880000000006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3929.6880000000006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3026.592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7444.4400000000005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1830.6000000000001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12301.632000000001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1855.008</v>
      </c>
      <c r="D37" s="55">
        <v>0.76</v>
      </c>
    </row>
    <row r="38" spans="1:4" ht="12.75">
      <c r="A38" s="23" t="s">
        <v>67</v>
      </c>
      <c r="B38" s="23"/>
      <c r="C38" s="31">
        <f>C37</f>
        <v>1855.008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195.264</v>
      </c>
      <c r="D40" s="46">
        <v>0.08</v>
      </c>
    </row>
    <row r="41" spans="1:4" ht="12.75">
      <c r="A41" s="23" t="s">
        <v>67</v>
      </c>
      <c r="B41" s="23"/>
      <c r="C41" s="31">
        <f>C40</f>
        <v>195.264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21503.448000000004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9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119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381.6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1831.6800000000003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1236.384</v>
      </c>
      <c r="D23" s="46">
        <v>0.27</v>
      </c>
    </row>
    <row r="24" spans="1:7" ht="12.75">
      <c r="A24" s="23" t="s">
        <v>67</v>
      </c>
      <c r="B24" s="23"/>
      <c r="C24" s="25">
        <f>SUM(C22:C23)</f>
        <v>3068.0640000000003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2976.4800000000005</v>
      </c>
      <c r="D26" s="46">
        <v>0.65</v>
      </c>
    </row>
    <row r="27" spans="1:4" ht="12.75">
      <c r="A27" s="23" t="s">
        <v>67</v>
      </c>
      <c r="B27" s="23"/>
      <c r="C27" s="25">
        <f>SUM(C26:C26)</f>
        <v>2976.4800000000005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7372.512000000001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7372.512000000001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5678.2080000000005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13966.560000000001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3434.4000000000005</v>
      </c>
      <c r="D34" s="46">
        <v>0.75</v>
      </c>
    </row>
    <row r="35" spans="1:4" ht="12.75">
      <c r="A35" s="23" t="s">
        <v>67</v>
      </c>
      <c r="B35" s="23"/>
      <c r="C35" s="25">
        <f>SUM(C32:C34)</f>
        <v>23079.168000000005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3480.192</v>
      </c>
      <c r="D37" s="55">
        <v>0.76</v>
      </c>
    </row>
    <row r="38" spans="1:4" ht="12.75">
      <c r="A38" s="23" t="s">
        <v>67</v>
      </c>
      <c r="B38" s="23"/>
      <c r="C38" s="31">
        <f>C37</f>
        <v>3480.192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366.336</v>
      </c>
      <c r="D40" s="46">
        <v>0.08</v>
      </c>
    </row>
    <row r="41" spans="1:4" ht="12.75">
      <c r="A41" s="23" t="s">
        <v>67</v>
      </c>
      <c r="B41" s="23"/>
      <c r="C41" s="31">
        <f>C40</f>
        <v>366.336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40342.75200000001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40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118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898.9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4314.72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2912.436</v>
      </c>
      <c r="D23" s="46">
        <v>0.27</v>
      </c>
    </row>
    <row r="24" spans="1:7" ht="12.75">
      <c r="A24" s="23" t="s">
        <v>67</v>
      </c>
      <c r="B24" s="23"/>
      <c r="C24" s="25">
        <f>SUM(C22:C23)</f>
        <v>7227.156000000001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7011.42</v>
      </c>
      <c r="D26" s="46">
        <v>0.65</v>
      </c>
    </row>
    <row r="27" spans="1:4" ht="12.75">
      <c r="A27" s="23" t="s">
        <v>67</v>
      </c>
      <c r="B27" s="23"/>
      <c r="C27" s="25">
        <f>SUM(C26:C26)</f>
        <v>7011.42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17366.748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17366.748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13375.632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32899.74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8090.099999999999</v>
      </c>
      <c r="D34" s="46">
        <v>0.75</v>
      </c>
    </row>
    <row r="35" spans="1:4" ht="12.75">
      <c r="A35" s="23" t="s">
        <v>67</v>
      </c>
      <c r="B35" s="23"/>
      <c r="C35" s="25">
        <f>SUM(C32:C34)</f>
        <v>54365.471999999994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8197.968</v>
      </c>
      <c r="D37" s="55">
        <v>0.76</v>
      </c>
    </row>
    <row r="38" spans="1:4" ht="12.75">
      <c r="A38" s="23" t="s">
        <v>67</v>
      </c>
      <c r="B38" s="23"/>
      <c r="C38" s="31">
        <f>C37</f>
        <v>8197.968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862.9440000000001</v>
      </c>
      <c r="D40" s="46">
        <v>0.08</v>
      </c>
    </row>
    <row r="41" spans="1:4" ht="12.75">
      <c r="A41" s="23" t="s">
        <v>67</v>
      </c>
      <c r="B41" s="23"/>
      <c r="C41" s="31">
        <f>C40</f>
        <v>862.9440000000001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95031.708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workbookViewId="0" topLeftCell="A31">
      <selection activeCell="D43" sqref="D43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153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459.6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2206.0800000000004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1489.1040000000003</v>
      </c>
      <c r="D23" s="46">
        <v>0.27</v>
      </c>
    </row>
    <row r="24" spans="1:7" ht="12.75">
      <c r="A24" s="23" t="s">
        <v>67</v>
      </c>
      <c r="B24" s="23"/>
      <c r="C24" s="25">
        <f>SUM(C22:C23)</f>
        <v>3695.1840000000007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3584.88</v>
      </c>
      <c r="D26" s="46">
        <v>0.65</v>
      </c>
    </row>
    <row r="27" spans="1:4" ht="12.75">
      <c r="A27" s="23" t="s">
        <v>67</v>
      </c>
      <c r="B27" s="23"/>
      <c r="C27" s="25">
        <f>SUM(C26:C26)</f>
        <v>3584.88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8879.472000000002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8879.472000000002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6838.848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16821.36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4136.400000000001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27796.608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4191.552000000001</v>
      </c>
      <c r="D37" s="55">
        <v>0.76</v>
      </c>
    </row>
    <row r="38" spans="1:4" ht="12.75">
      <c r="A38" s="23" t="s">
        <v>67</v>
      </c>
      <c r="B38" s="23"/>
      <c r="C38" s="31">
        <f>C37</f>
        <v>4191.552000000001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441.216</v>
      </c>
      <c r="D40" s="46">
        <v>0.08</v>
      </c>
    </row>
    <row r="41" spans="1:4" ht="12.75">
      <c r="A41" s="23" t="s">
        <v>67</v>
      </c>
      <c r="B41" s="23"/>
      <c r="C41" s="31">
        <f>C40</f>
        <v>441.216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48588.912000000004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1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117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853.4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4096.32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2765.016</v>
      </c>
      <c r="D23" s="46">
        <v>0.27</v>
      </c>
    </row>
    <row r="24" spans="1:7" ht="12.75">
      <c r="A24" s="23" t="s">
        <v>67</v>
      </c>
      <c r="B24" s="23"/>
      <c r="C24" s="25">
        <f>SUM(C22:C23)</f>
        <v>6861.335999999999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6656.52</v>
      </c>
      <c r="D26" s="46">
        <v>0.65</v>
      </c>
    </row>
    <row r="27" spans="1:4" ht="12.75">
      <c r="A27" s="23" t="s">
        <v>67</v>
      </c>
      <c r="B27" s="23"/>
      <c r="C27" s="25">
        <f>SUM(C26:C26)</f>
        <v>6656.52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16487.688000000002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16487.688000000002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12698.591999999999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31234.44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7680.599999999999</v>
      </c>
      <c r="D34" s="46">
        <v>0.75</v>
      </c>
    </row>
    <row r="35" spans="1:4" ht="12.75">
      <c r="A35" s="23" t="s">
        <v>67</v>
      </c>
      <c r="B35" s="23"/>
      <c r="C35" s="25">
        <f>SUM(C32:C34)</f>
        <v>51613.632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7783.008</v>
      </c>
      <c r="D37" s="55">
        <v>0.76</v>
      </c>
    </row>
    <row r="38" spans="1:4" ht="12.75">
      <c r="A38" s="23" t="s">
        <v>67</v>
      </c>
      <c r="B38" s="23"/>
      <c r="C38" s="31">
        <f>C37</f>
        <v>7783.008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819.2640000000001</v>
      </c>
      <c r="D40" s="46">
        <v>0.08</v>
      </c>
    </row>
    <row r="41" spans="1:4" ht="12.75">
      <c r="A41" s="23" t="s">
        <v>67</v>
      </c>
      <c r="B41" s="23"/>
      <c r="C41" s="31">
        <f>C40</f>
        <v>819.2640000000001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90221.448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2"/>
  <dimension ref="A1:H47"/>
  <sheetViews>
    <sheetView workbookViewId="0" topLeftCell="A30">
      <selection activeCell="E38" sqref="E38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116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876.7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4208.160000000001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2840.5080000000003</v>
      </c>
      <c r="D23" s="46">
        <v>0.27</v>
      </c>
    </row>
    <row r="24" spans="1:7" ht="12.75">
      <c r="A24" s="23" t="s">
        <v>67</v>
      </c>
      <c r="B24" s="23"/>
      <c r="C24" s="25">
        <f>SUM(C22:C23)</f>
        <v>7048.6680000000015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6838.26</v>
      </c>
      <c r="D26" s="46">
        <v>0.65</v>
      </c>
    </row>
    <row r="27" spans="1:4" ht="12.75">
      <c r="A27" s="23" t="s">
        <v>67</v>
      </c>
      <c r="B27" s="23"/>
      <c r="C27" s="25">
        <f>SUM(C26:C26)</f>
        <v>6838.26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16937.844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16937.844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13045.295999999998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32087.22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7890.300000000001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53022.816000000006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7995.504000000001</v>
      </c>
      <c r="D37" s="55">
        <v>0.76</v>
      </c>
    </row>
    <row r="38" spans="1:4" ht="12.75">
      <c r="A38" s="23" t="s">
        <v>67</v>
      </c>
      <c r="B38" s="23"/>
      <c r="C38" s="31">
        <f>C37</f>
        <v>7995.504000000001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841.6320000000001</v>
      </c>
      <c r="D40" s="46">
        <v>0.08</v>
      </c>
    </row>
    <row r="41" spans="1:4" ht="12.75">
      <c r="A41" s="23" t="s">
        <v>67</v>
      </c>
      <c r="B41" s="23"/>
      <c r="C41" s="31">
        <f>C40</f>
        <v>841.6320000000001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92684.72400000002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3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115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874.4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4197.12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2833.0560000000005</v>
      </c>
      <c r="D23" s="46">
        <v>0.27</v>
      </c>
    </row>
    <row r="24" spans="1:7" ht="12.75">
      <c r="A24" s="23" t="s">
        <v>67</v>
      </c>
      <c r="B24" s="23"/>
      <c r="C24" s="25">
        <f>SUM(C22:C23)</f>
        <v>7030.176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6820.32</v>
      </c>
      <c r="D26" s="46">
        <v>0.65</v>
      </c>
    </row>
    <row r="27" spans="1:4" ht="12.75">
      <c r="A27" s="23" t="s">
        <v>67</v>
      </c>
      <c r="B27" s="23"/>
      <c r="C27" s="25">
        <f>SUM(C26:C26)</f>
        <v>6820.32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16893.408000000003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16893.408000000003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13011.071999999998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32003.039999999994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7869.599999999999</v>
      </c>
      <c r="D34" s="46">
        <v>0.75</v>
      </c>
    </row>
    <row r="35" spans="1:4" ht="12.75">
      <c r="A35" s="23" t="s">
        <v>67</v>
      </c>
      <c r="B35" s="23"/>
      <c r="C35" s="25">
        <f>SUM(C32:C34)</f>
        <v>52883.71199999999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7974.528</v>
      </c>
      <c r="D37" s="55">
        <v>0.76</v>
      </c>
    </row>
    <row r="38" spans="1:4" ht="12.75">
      <c r="A38" s="23" t="s">
        <v>67</v>
      </c>
      <c r="B38" s="23"/>
      <c r="C38" s="31">
        <f>C37</f>
        <v>7974.528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839.424</v>
      </c>
      <c r="D40" s="46">
        <v>0.08</v>
      </c>
    </row>
    <row r="41" spans="1:4" ht="12.75">
      <c r="A41" s="23" t="s">
        <v>67</v>
      </c>
      <c r="B41" s="23"/>
      <c r="C41" s="31">
        <f>C40</f>
        <v>839.424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92441.568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4"/>
  <dimension ref="A1:H47"/>
  <sheetViews>
    <sheetView workbookViewId="0" topLeftCell="A33">
      <selection activeCell="E23" sqref="E23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114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4458.4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21400.32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14445.216</v>
      </c>
      <c r="D23" s="46">
        <v>0.27</v>
      </c>
    </row>
    <row r="24" spans="1:7" ht="12.75">
      <c r="A24" s="23" t="s">
        <v>67</v>
      </c>
      <c r="B24" s="23"/>
      <c r="C24" s="25">
        <f>SUM(C22:C23)</f>
        <v>35845.536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34775.520000000004</v>
      </c>
      <c r="D26" s="46">
        <v>0.65</v>
      </c>
    </row>
    <row r="27" spans="1:4" ht="12.75">
      <c r="A27" s="23" t="s">
        <v>67</v>
      </c>
      <c r="B27" s="23"/>
      <c r="C27" s="25">
        <f>SUM(C26:C26)</f>
        <v>34775.520000000004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86136.288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86136.288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66340.992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163177.44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40125.6</v>
      </c>
      <c r="D34" s="46">
        <v>0.75</v>
      </c>
    </row>
    <row r="35" spans="1:4" ht="12.75">
      <c r="A35" s="23" t="s">
        <v>67</v>
      </c>
      <c r="B35" s="23"/>
      <c r="C35" s="25">
        <f>SUM(C32:C34)</f>
        <v>269644.032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40660.60799999999</v>
      </c>
      <c r="D37" s="55">
        <v>0.76</v>
      </c>
    </row>
    <row r="38" spans="1:4" ht="12.75">
      <c r="A38" s="23" t="s">
        <v>67</v>
      </c>
      <c r="B38" s="23"/>
      <c r="C38" s="31">
        <f>C37</f>
        <v>40660.60799999999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4280.063999999999</v>
      </c>
      <c r="D40" s="46">
        <v>0.08</v>
      </c>
    </row>
    <row r="41" spans="1:4" ht="12.75">
      <c r="A41" s="23" t="s">
        <v>67</v>
      </c>
      <c r="B41" s="23"/>
      <c r="C41" s="31">
        <f>C40</f>
        <v>4280.063999999999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471342.04800000007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5"/>
  <dimension ref="A1:H47"/>
  <sheetViews>
    <sheetView workbookViewId="0" topLeftCell="A33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113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4872.8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23389.440000000002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15787.872000000003</v>
      </c>
      <c r="D23" s="46">
        <v>0.27</v>
      </c>
    </row>
    <row r="24" spans="1:7" ht="12.75">
      <c r="A24" s="23" t="s">
        <v>67</v>
      </c>
      <c r="B24" s="23"/>
      <c r="C24" s="25">
        <f>SUM(C22:C23)</f>
        <v>39177.312000000005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38007.840000000004</v>
      </c>
      <c r="D26" s="46">
        <v>0.65</v>
      </c>
    </row>
    <row r="27" spans="1:4" ht="12.75">
      <c r="A27" s="23" t="s">
        <v>67</v>
      </c>
      <c r="B27" s="23"/>
      <c r="C27" s="25">
        <f>SUM(C26:C26)</f>
        <v>38007.840000000004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94142.49600000001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94142.49600000001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72507.264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178344.47999999998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43855.200000000004</v>
      </c>
      <c r="D34" s="46">
        <v>0.75</v>
      </c>
    </row>
    <row r="35" spans="1:4" ht="12.75">
      <c r="A35" s="23" t="s">
        <v>67</v>
      </c>
      <c r="B35" s="23"/>
      <c r="C35" s="25">
        <f>SUM(C32:C34)</f>
        <v>294706.94399999996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44439.936</v>
      </c>
      <c r="D37" s="55">
        <v>0.76</v>
      </c>
    </row>
    <row r="38" spans="1:4" ht="12.75">
      <c r="A38" s="23" t="s">
        <v>67</v>
      </c>
      <c r="B38" s="23"/>
      <c r="C38" s="31">
        <f>C37</f>
        <v>44439.936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4677.888</v>
      </c>
      <c r="D40" s="46">
        <v>0.08</v>
      </c>
    </row>
    <row r="41" spans="1:4" ht="12.75">
      <c r="A41" s="23" t="s">
        <v>67</v>
      </c>
      <c r="B41" s="23"/>
      <c r="C41" s="31">
        <f>C40</f>
        <v>4677.888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515152.4159999999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6"/>
  <dimension ref="A1:H47"/>
  <sheetViews>
    <sheetView workbookViewId="0" topLeftCell="A33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112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4290.9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20596.32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13902.516</v>
      </c>
      <c r="D23" s="46">
        <v>0.27</v>
      </c>
    </row>
    <row r="24" spans="1:7" ht="12.75">
      <c r="A24" s="23" t="s">
        <v>67</v>
      </c>
      <c r="B24" s="23"/>
      <c r="C24" s="25">
        <f>SUM(C22:C23)</f>
        <v>34498.835999999996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33469.020000000004</v>
      </c>
      <c r="D26" s="46">
        <v>0.65</v>
      </c>
    </row>
    <row r="27" spans="1:4" ht="12.75">
      <c r="A27" s="23" t="s">
        <v>67</v>
      </c>
      <c r="B27" s="23"/>
      <c r="C27" s="25">
        <f>SUM(C26:C26)</f>
        <v>33469.020000000004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82900.188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82900.188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63848.59199999999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157046.94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38618.1</v>
      </c>
      <c r="D34" s="46">
        <v>0.75</v>
      </c>
    </row>
    <row r="35" spans="1:4" ht="12.75">
      <c r="A35" s="23" t="s">
        <v>67</v>
      </c>
      <c r="B35" s="23"/>
      <c r="C35" s="25">
        <f>SUM(C32:C34)</f>
        <v>259513.632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39133.008</v>
      </c>
      <c r="D37" s="55">
        <v>0.76</v>
      </c>
    </row>
    <row r="38" spans="1:4" ht="12.75">
      <c r="A38" s="23" t="s">
        <v>67</v>
      </c>
      <c r="B38" s="23"/>
      <c r="C38" s="31">
        <f>C37</f>
        <v>39133.008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4119.264</v>
      </c>
      <c r="D40" s="46">
        <v>0.08</v>
      </c>
    </row>
    <row r="41" spans="1:4" ht="12.75">
      <c r="A41" s="23" t="s">
        <v>67</v>
      </c>
      <c r="B41" s="23"/>
      <c r="C41" s="31">
        <f>C40</f>
        <v>4119.264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453633.94800000003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7"/>
  <dimension ref="A1:H47"/>
  <sheetViews>
    <sheetView workbookViewId="0" topLeftCell="A30">
      <selection activeCell="D38" sqref="D38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111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654.5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3141.6000000000004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2120.58</v>
      </c>
      <c r="D23" s="46">
        <v>0.27</v>
      </c>
    </row>
    <row r="24" spans="1:7" ht="12.75">
      <c r="A24" s="23" t="s">
        <v>67</v>
      </c>
      <c r="B24" s="23"/>
      <c r="C24" s="25">
        <f>SUM(C22:C23)</f>
        <v>5262.18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5105.1</v>
      </c>
      <c r="D26" s="46">
        <v>0.65</v>
      </c>
    </row>
    <row r="27" spans="1:4" ht="12.75">
      <c r="A27" s="23" t="s">
        <v>67</v>
      </c>
      <c r="B27" s="23"/>
      <c r="C27" s="25">
        <f>SUM(C26:C26)</f>
        <v>5105.1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12644.940000000002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12644.940000000002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9738.960000000001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23954.699999999997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5890.5</v>
      </c>
      <c r="D34" s="46">
        <v>0.75</v>
      </c>
    </row>
    <row r="35" spans="1:4" ht="12.75">
      <c r="A35" s="23" t="s">
        <v>67</v>
      </c>
      <c r="B35" s="23"/>
      <c r="C35" s="25">
        <f>SUM(C32:C34)</f>
        <v>39584.159999999996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5969.04</v>
      </c>
      <c r="D37" s="55">
        <v>0.76</v>
      </c>
    </row>
    <row r="38" spans="1:4" ht="12.75">
      <c r="A38" s="23" t="s">
        <v>67</v>
      </c>
      <c r="B38" s="23"/>
      <c r="C38" s="31">
        <f>C37</f>
        <v>5969.04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628.3199999999999</v>
      </c>
      <c r="D40" s="46">
        <v>0.08</v>
      </c>
    </row>
    <row r="41" spans="1:4" ht="12.75">
      <c r="A41" s="23" t="s">
        <v>67</v>
      </c>
      <c r="B41" s="23"/>
      <c r="C41" s="31">
        <f>C40</f>
        <v>628.3199999999999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69193.74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8"/>
  <dimension ref="A1:H47"/>
  <sheetViews>
    <sheetView workbookViewId="0" topLeftCell="A30">
      <selection activeCell="E38" sqref="E38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110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279.8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1343.0400000000002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906.5520000000001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2249.5920000000006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2182.44</v>
      </c>
      <c r="D26" s="46">
        <v>0.65</v>
      </c>
    </row>
    <row r="27" spans="1:4" ht="12.75">
      <c r="A27" s="23" t="s">
        <v>67</v>
      </c>
      <c r="B27" s="23"/>
      <c r="C27" s="25">
        <f>SUM(C26:C26)</f>
        <v>2182.44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5405.736000000001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5405.736000000001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4163.424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10240.68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2518.2000000000003</v>
      </c>
      <c r="D34" s="46">
        <v>0.75</v>
      </c>
    </row>
    <row r="35" spans="1:4" ht="12.75">
      <c r="A35" s="23" t="s">
        <v>67</v>
      </c>
      <c r="B35" s="23"/>
      <c r="C35" s="25">
        <f>SUM(C32:C34)</f>
        <v>16922.304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2551.7760000000003</v>
      </c>
      <c r="D37" s="55">
        <v>0.76</v>
      </c>
    </row>
    <row r="38" spans="1:4" ht="12.75">
      <c r="A38" s="23" t="s">
        <v>67</v>
      </c>
      <c r="B38" s="23"/>
      <c r="C38" s="31">
        <f>C37</f>
        <v>2551.7760000000003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268.608</v>
      </c>
      <c r="D40" s="46">
        <v>0.08</v>
      </c>
    </row>
    <row r="41" spans="1:4" ht="12.75">
      <c r="A41" s="23" t="s">
        <v>67</v>
      </c>
      <c r="B41" s="23"/>
      <c r="C41" s="31">
        <f>C40</f>
        <v>268.608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29580.456000000002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49"/>
  <dimension ref="A1:H47"/>
  <sheetViews>
    <sheetView workbookViewId="0" topLeftCell="A30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109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640.3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3073.44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2074.572</v>
      </c>
      <c r="D23" s="46">
        <v>0.27</v>
      </c>
    </row>
    <row r="24" spans="1:7" ht="12.75">
      <c r="A24" s="23" t="s">
        <v>67</v>
      </c>
      <c r="B24" s="23"/>
      <c r="C24" s="25">
        <f>SUM(C22:C23)</f>
        <v>5148.012000000001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4994.34</v>
      </c>
      <c r="D26" s="46">
        <v>0.65</v>
      </c>
    </row>
    <row r="27" spans="1:4" ht="12.75">
      <c r="A27" s="23" t="s">
        <v>67</v>
      </c>
      <c r="B27" s="23"/>
      <c r="C27" s="25">
        <f>SUM(C26:C26)</f>
        <v>4994.34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12370.596000000001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12370.596000000001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9527.664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23434.979999999996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5762.7</v>
      </c>
      <c r="D34" s="46">
        <v>0.75</v>
      </c>
    </row>
    <row r="35" spans="1:4" ht="12.75">
      <c r="A35" s="23" t="s">
        <v>67</v>
      </c>
      <c r="B35" s="23"/>
      <c r="C35" s="25">
        <f>SUM(C32:C34)</f>
        <v>38725.344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5839.536</v>
      </c>
      <c r="D37" s="55">
        <v>0.76</v>
      </c>
    </row>
    <row r="38" spans="1:4" ht="12.75">
      <c r="A38" s="23" t="s">
        <v>67</v>
      </c>
      <c r="B38" s="23"/>
      <c r="C38" s="31">
        <f>C37</f>
        <v>5839.536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614.688</v>
      </c>
      <c r="D40" s="46">
        <v>0.08</v>
      </c>
    </row>
    <row r="41" spans="1:4" ht="12.75">
      <c r="A41" s="23" t="s">
        <v>67</v>
      </c>
      <c r="B41" s="23"/>
      <c r="C41" s="31">
        <f>C40</f>
        <v>614.688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67692.516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50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108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900.3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4321.4400000000005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2916.972</v>
      </c>
      <c r="D23" s="46">
        <v>0.27</v>
      </c>
    </row>
    <row r="24" spans="1:7" ht="12.75">
      <c r="A24" s="23" t="s">
        <v>67</v>
      </c>
      <c r="B24" s="23"/>
      <c r="C24" s="25">
        <f>SUM(C22:C23)</f>
        <v>7238.412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7022.339999999999</v>
      </c>
      <c r="D26" s="46">
        <v>0.65</v>
      </c>
    </row>
    <row r="27" spans="1:4" ht="12.75">
      <c r="A27" s="23" t="s">
        <v>67</v>
      </c>
      <c r="B27" s="23"/>
      <c r="C27" s="25">
        <f>SUM(C26:C26)</f>
        <v>7022.339999999999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17393.796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17393.796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13396.463999999998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32950.979999999996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8102.699999999999</v>
      </c>
      <c r="D34" s="46">
        <v>0.75</v>
      </c>
    </row>
    <row r="35" spans="1:4" ht="12.75">
      <c r="A35" s="23" t="s">
        <v>67</v>
      </c>
      <c r="B35" s="23"/>
      <c r="C35" s="25">
        <f>SUM(C32:C34)</f>
        <v>54450.14399999999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8210.735999999999</v>
      </c>
      <c r="D37" s="55">
        <v>0.76</v>
      </c>
    </row>
    <row r="38" spans="1:4" ht="12.75">
      <c r="A38" s="23" t="s">
        <v>67</v>
      </c>
      <c r="B38" s="23"/>
      <c r="C38" s="31">
        <f>C37</f>
        <v>8210.735999999999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864.288</v>
      </c>
      <c r="D40" s="46">
        <v>0.08</v>
      </c>
    </row>
    <row r="41" spans="1:4" ht="12.75">
      <c r="A41" s="23" t="s">
        <v>67</v>
      </c>
      <c r="B41" s="23"/>
      <c r="C41" s="31">
        <f>C40</f>
        <v>864.288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95179.716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H47"/>
  <sheetViews>
    <sheetView workbookViewId="0" topLeftCell="A30">
      <selection activeCell="E40" sqref="E40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151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845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4056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2737.8</v>
      </c>
      <c r="D23" s="46">
        <v>0.27</v>
      </c>
    </row>
    <row r="24" spans="1:7" ht="12.75">
      <c r="A24" s="23" t="s">
        <v>67</v>
      </c>
      <c r="B24" s="23"/>
      <c r="C24" s="25">
        <f>SUM(C22:C23)</f>
        <v>6793.8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6591</v>
      </c>
      <c r="D26" s="46">
        <v>0.65</v>
      </c>
    </row>
    <row r="27" spans="1:4" ht="12.75">
      <c r="A27" s="23" t="s">
        <v>67</v>
      </c>
      <c r="B27" s="23"/>
      <c r="C27" s="25">
        <f>SUM(C26:C26)</f>
        <v>6591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16325.400000000001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16325.400000000001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12573.599999999999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30927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7605</v>
      </c>
      <c r="D34" s="46">
        <v>0.75</v>
      </c>
    </row>
    <row r="35" spans="1:4" ht="12.75">
      <c r="A35" s="23" t="s">
        <v>67</v>
      </c>
      <c r="B35" s="23"/>
      <c r="C35" s="25">
        <f>SUM(C32:C34)</f>
        <v>51105.6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7706.400000000001</v>
      </c>
      <c r="D37" s="55">
        <v>0.76</v>
      </c>
    </row>
    <row r="38" spans="1:4" ht="12.75">
      <c r="A38" s="23" t="s">
        <v>67</v>
      </c>
      <c r="B38" s="23"/>
      <c r="C38" s="31">
        <f>C37</f>
        <v>7706.400000000001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811.1999999999999</v>
      </c>
      <c r="D40" s="46">
        <v>0.08</v>
      </c>
    </row>
    <row r="41" spans="1:4" ht="12.75">
      <c r="A41" s="23" t="s">
        <v>67</v>
      </c>
      <c r="B41" s="23"/>
      <c r="C41" s="31">
        <f>C40</f>
        <v>811.1999999999999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89333.4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1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107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737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3537.6000000000004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2387.88</v>
      </c>
      <c r="D23" s="46">
        <v>0.27</v>
      </c>
    </row>
    <row r="24" spans="1:7" ht="12.75">
      <c r="A24" s="23" t="s">
        <v>67</v>
      </c>
      <c r="B24" s="23"/>
      <c r="C24" s="25">
        <f>SUM(C22:C23)</f>
        <v>5925.4800000000005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5748.6</v>
      </c>
      <c r="D26" s="46">
        <v>0.65</v>
      </c>
    </row>
    <row r="27" spans="1:4" ht="12.75">
      <c r="A27" s="23" t="s">
        <v>67</v>
      </c>
      <c r="B27" s="23"/>
      <c r="C27" s="25">
        <f>SUM(C26:C26)</f>
        <v>5748.6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14238.840000000002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14238.840000000002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10966.56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26974.199999999997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6633</v>
      </c>
      <c r="D34" s="46">
        <v>0.75</v>
      </c>
    </row>
    <row r="35" spans="1:4" ht="12.75">
      <c r="A35" s="23" t="s">
        <v>67</v>
      </c>
      <c r="B35" s="23"/>
      <c r="C35" s="25">
        <f>SUM(C32:C34)</f>
        <v>44573.759999999995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6721.4400000000005</v>
      </c>
      <c r="D37" s="55">
        <v>0.76</v>
      </c>
    </row>
    <row r="38" spans="1:4" ht="12.75">
      <c r="A38" s="23" t="s">
        <v>67</v>
      </c>
      <c r="B38" s="23"/>
      <c r="C38" s="31">
        <f>C37</f>
        <v>6721.4400000000005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707.52</v>
      </c>
      <c r="D40" s="46">
        <v>0.08</v>
      </c>
    </row>
    <row r="41" spans="1:4" ht="12.75">
      <c r="A41" s="23" t="s">
        <v>67</v>
      </c>
      <c r="B41" s="23"/>
      <c r="C41" s="31">
        <f>C40</f>
        <v>707.52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77915.64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2"/>
  <dimension ref="A1:H47"/>
  <sheetViews>
    <sheetView workbookViewId="0" topLeftCell="A36">
      <selection activeCell="F37" sqref="F37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106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327.4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1571.52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1060.7759999999998</v>
      </c>
      <c r="D23" s="46">
        <v>0.27</v>
      </c>
    </row>
    <row r="24" spans="1:7" ht="12.75">
      <c r="A24" s="23" t="s">
        <v>67</v>
      </c>
      <c r="B24" s="23"/>
      <c r="C24" s="25">
        <f>SUM(C22:C23)</f>
        <v>2632.296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2553.7200000000003</v>
      </c>
      <c r="D26" s="46">
        <v>0.65</v>
      </c>
    </row>
    <row r="27" spans="1:4" ht="12.75">
      <c r="A27" s="23" t="s">
        <v>67</v>
      </c>
      <c r="B27" s="23"/>
      <c r="C27" s="25">
        <f>SUM(C26:C26)</f>
        <v>2553.7200000000003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6325.368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6325.368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4871.7119999999995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11982.839999999998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2946.6</v>
      </c>
      <c r="D34" s="46">
        <v>0.75</v>
      </c>
    </row>
    <row r="35" spans="1:4" ht="12.75">
      <c r="A35" s="23" t="s">
        <v>67</v>
      </c>
      <c r="B35" s="23"/>
      <c r="C35" s="25">
        <f>SUM(C32:C34)</f>
        <v>19801.151999999995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2985.888</v>
      </c>
      <c r="D37" s="55">
        <v>0.76</v>
      </c>
    </row>
    <row r="38" spans="1:4" ht="12.75">
      <c r="A38" s="23" t="s">
        <v>67</v>
      </c>
      <c r="B38" s="23"/>
      <c r="C38" s="31">
        <f>C37</f>
        <v>2985.888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314.304</v>
      </c>
      <c r="D40" s="46">
        <v>0.08</v>
      </c>
    </row>
    <row r="41" spans="1:4" ht="12.75">
      <c r="A41" s="23" t="s">
        <v>67</v>
      </c>
      <c r="B41" s="23"/>
      <c r="C41" s="31">
        <f>C40</f>
        <v>314.304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34612.72799999999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53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105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727.5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3492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2357.1000000000004</v>
      </c>
      <c r="D23" s="46">
        <v>0.27</v>
      </c>
    </row>
    <row r="24" spans="1:7" ht="12.75">
      <c r="A24" s="23" t="s">
        <v>67</v>
      </c>
      <c r="B24" s="23"/>
      <c r="C24" s="25">
        <f>SUM(C22:C23)</f>
        <v>5849.1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5674.5</v>
      </c>
      <c r="D26" s="46">
        <v>0.65</v>
      </c>
    </row>
    <row r="27" spans="1:4" ht="12.75">
      <c r="A27" s="23" t="s">
        <v>67</v>
      </c>
      <c r="B27" s="23"/>
      <c r="C27" s="25">
        <f>SUM(C26:C26)</f>
        <v>5674.5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14055.300000000001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14055.300000000001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10825.2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26626.5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6547.5</v>
      </c>
      <c r="D34" s="46">
        <v>0.75</v>
      </c>
    </row>
    <row r="35" spans="1:4" ht="12.75">
      <c r="A35" s="23" t="s">
        <v>67</v>
      </c>
      <c r="B35" s="23"/>
      <c r="C35" s="25">
        <f>SUM(C32:C34)</f>
        <v>43999.2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6634.799999999999</v>
      </c>
      <c r="D37" s="55">
        <v>0.76</v>
      </c>
    </row>
    <row r="38" spans="1:4" ht="12.75">
      <c r="A38" s="23" t="s">
        <v>67</v>
      </c>
      <c r="B38" s="23"/>
      <c r="C38" s="31">
        <f>C37</f>
        <v>6634.799999999999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698.4000000000001</v>
      </c>
      <c r="D40" s="46">
        <v>0.08</v>
      </c>
    </row>
    <row r="41" spans="1:4" ht="12.75">
      <c r="A41" s="23" t="s">
        <v>67</v>
      </c>
      <c r="B41" s="23"/>
      <c r="C41" s="31">
        <f>C40</f>
        <v>698.4000000000001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76911.3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32">
      <selection activeCell="D41" sqref="D41"/>
    </sheetView>
  </sheetViews>
  <sheetFormatPr defaultColWidth="9.140625" defaultRowHeight="12.75"/>
  <cols>
    <col min="1" max="1" width="64.00390625" style="0" customWidth="1"/>
    <col min="2" max="2" width="19.28125" style="0" customWidth="1"/>
    <col min="3" max="3" width="15.140625" style="0" customWidth="1"/>
    <col min="4" max="4" width="11.7109375" style="0" customWidth="1"/>
  </cols>
  <sheetData>
    <row r="1" spans="1:4" ht="15">
      <c r="A1" s="14"/>
      <c r="B1" s="91" t="s">
        <v>84</v>
      </c>
      <c r="C1" s="91"/>
      <c r="D1" s="91"/>
    </row>
    <row r="2" spans="1:4" ht="12.75">
      <c r="A2" s="14"/>
      <c r="B2" s="82"/>
      <c r="C2" s="82"/>
      <c r="D2" s="82"/>
    </row>
    <row r="3" spans="1:4" ht="12.75">
      <c r="A3" s="14"/>
      <c r="B3" s="90" t="s">
        <v>85</v>
      </c>
      <c r="C3" s="90"/>
      <c r="D3" s="90"/>
    </row>
    <row r="4" spans="1:4" ht="12.75">
      <c r="A4" s="14"/>
      <c r="B4" s="94" t="s">
        <v>64</v>
      </c>
      <c r="C4" s="94"/>
      <c r="D4" s="94"/>
    </row>
    <row r="5" spans="1:4" ht="12.75">
      <c r="A5" s="14"/>
      <c r="B5" s="90" t="s">
        <v>86</v>
      </c>
      <c r="C5" s="90"/>
      <c r="D5" s="90"/>
    </row>
    <row r="6" spans="1:4" ht="12.75">
      <c r="A6" s="14"/>
      <c r="B6" s="94" t="s">
        <v>2</v>
      </c>
      <c r="C6" s="94"/>
      <c r="D6" s="94"/>
    </row>
    <row r="7" spans="1:4" ht="12.75">
      <c r="A7" s="14"/>
      <c r="B7" s="95" t="s">
        <v>87</v>
      </c>
      <c r="C7" s="95"/>
      <c r="D7" s="95"/>
    </row>
    <row r="8" spans="1:4" ht="12.75">
      <c r="A8" s="14"/>
      <c r="B8" s="94" t="s">
        <v>3</v>
      </c>
      <c r="C8" s="94"/>
      <c r="D8" s="94"/>
    </row>
    <row r="9" spans="1:4" ht="12.75">
      <c r="A9" s="14"/>
      <c r="B9" s="82"/>
      <c r="C9" s="82"/>
      <c r="D9" s="82"/>
    </row>
    <row r="10" spans="1:4" ht="12.75">
      <c r="A10" s="14"/>
      <c r="B10" s="90"/>
      <c r="C10" s="90"/>
      <c r="D10" s="90"/>
    </row>
    <row r="11" spans="1:4" ht="12.75">
      <c r="A11" s="14"/>
      <c r="B11" s="94" t="s">
        <v>65</v>
      </c>
      <c r="C11" s="94"/>
      <c r="D11" s="94"/>
    </row>
    <row r="12" spans="1:4" ht="4.5" customHeight="1">
      <c r="A12" s="14"/>
      <c r="B12" s="14"/>
      <c r="C12" s="15"/>
      <c r="D12" s="49"/>
    </row>
    <row r="13" spans="1:4" ht="12.75">
      <c r="A13" s="87" t="s">
        <v>9</v>
      </c>
      <c r="B13" s="87"/>
      <c r="C13" s="87"/>
      <c r="D13" s="87"/>
    </row>
    <row r="14" spans="1:4" ht="12.75">
      <c r="A14" s="87" t="s">
        <v>10</v>
      </c>
      <c r="B14" s="87"/>
      <c r="C14" s="87"/>
      <c r="D14" s="87"/>
    </row>
    <row r="15" spans="1:4" ht="12.75">
      <c r="A15" s="88" t="s">
        <v>156</v>
      </c>
      <c r="B15" s="88"/>
      <c r="C15" s="88"/>
      <c r="D15" s="88"/>
    </row>
    <row r="16" spans="1:4" ht="12.75">
      <c r="A16" s="89"/>
      <c r="B16" s="89"/>
      <c r="C16" s="89"/>
      <c r="D16" s="89"/>
    </row>
    <row r="17" spans="1:4" ht="12.75">
      <c r="A17" s="13"/>
      <c r="B17" s="47">
        <v>599.1</v>
      </c>
      <c r="C17" s="17"/>
      <c r="D17" s="50"/>
    </row>
    <row r="18" spans="1:4" ht="52.5">
      <c r="A18" s="18" t="s">
        <v>11</v>
      </c>
      <c r="B18" s="18" t="s">
        <v>12</v>
      </c>
      <c r="C18" s="19" t="s">
        <v>13</v>
      </c>
      <c r="D18" s="51" t="s">
        <v>66</v>
      </c>
    </row>
    <row r="19" spans="1:4" ht="13.5">
      <c r="A19" s="86" t="s">
        <v>88</v>
      </c>
      <c r="B19" s="86"/>
      <c r="C19" s="86"/>
      <c r="D19" s="86"/>
    </row>
    <row r="20" spans="1:4" ht="13.5">
      <c r="A20" s="26" t="s">
        <v>37</v>
      </c>
      <c r="B20" s="27"/>
      <c r="C20" s="28"/>
      <c r="D20" s="51"/>
    </row>
    <row r="21" spans="1:4" ht="65.25" customHeight="1">
      <c r="A21" s="27" t="s">
        <v>93</v>
      </c>
      <c r="B21" s="27" t="s">
        <v>92</v>
      </c>
      <c r="C21" s="22">
        <f>B17*D21*12</f>
        <v>2875.6800000000003</v>
      </c>
      <c r="D21" s="46">
        <v>0.4</v>
      </c>
    </row>
    <row r="22" spans="1:4" ht="69" customHeight="1">
      <c r="A22" s="27" t="s">
        <v>94</v>
      </c>
      <c r="B22" s="27" t="s">
        <v>95</v>
      </c>
      <c r="C22" s="22">
        <f>B17*D22*12</f>
        <v>1941.084</v>
      </c>
      <c r="D22" s="46">
        <v>0.27</v>
      </c>
    </row>
    <row r="23" spans="1:4" ht="12.75">
      <c r="A23" s="23" t="s">
        <v>67</v>
      </c>
      <c r="B23" s="23"/>
      <c r="C23" s="25">
        <f>SUM(C21:C22)</f>
        <v>4816.764</v>
      </c>
      <c r="D23" s="52">
        <f>SUM(D21:D22)</f>
        <v>0.67</v>
      </c>
    </row>
    <row r="24" spans="1:4" ht="13.5">
      <c r="A24" s="26" t="s">
        <v>51</v>
      </c>
      <c r="B24" s="27"/>
      <c r="C24" s="19"/>
      <c r="D24" s="53"/>
    </row>
    <row r="25" spans="1:4" ht="36.75" customHeight="1">
      <c r="A25" s="27" t="s">
        <v>89</v>
      </c>
      <c r="B25" s="27" t="s">
        <v>90</v>
      </c>
      <c r="C25" s="60">
        <f>B17*D25*12</f>
        <v>4672.9800000000005</v>
      </c>
      <c r="D25" s="46">
        <v>0.65</v>
      </c>
    </row>
    <row r="26" spans="1:4" ht="12.75">
      <c r="A26" s="23" t="s">
        <v>67</v>
      </c>
      <c r="B26" s="23"/>
      <c r="C26" s="25">
        <f>SUM(C25:C25)</f>
        <v>4672.9800000000005</v>
      </c>
      <c r="D26" s="52">
        <f>SUM(D25:D25)</f>
        <v>0.65</v>
      </c>
    </row>
    <row r="27" spans="1:4" ht="13.5">
      <c r="A27" s="83" t="s">
        <v>68</v>
      </c>
      <c r="B27" s="84"/>
      <c r="C27" s="84"/>
      <c r="D27" s="85"/>
    </row>
    <row r="28" spans="1:4" ht="168" customHeight="1">
      <c r="A28" s="27" t="s">
        <v>100</v>
      </c>
      <c r="B28" s="27" t="s">
        <v>7</v>
      </c>
      <c r="C28" s="22">
        <f>B17*D28*12</f>
        <v>11574.612000000001</v>
      </c>
      <c r="D28" s="46">
        <v>1.61</v>
      </c>
    </row>
    <row r="29" spans="1:4" ht="12.75">
      <c r="A29" s="23" t="s">
        <v>67</v>
      </c>
      <c r="B29" s="23"/>
      <c r="C29" s="25">
        <f>SUM(C28:C28)</f>
        <v>11574.612000000001</v>
      </c>
      <c r="D29" s="52">
        <f>SUM(D28:D28)</f>
        <v>1.61</v>
      </c>
    </row>
    <row r="30" spans="1:4" ht="13.5">
      <c r="A30" s="86" t="s">
        <v>69</v>
      </c>
      <c r="B30" s="86"/>
      <c r="C30" s="86"/>
      <c r="D30" s="86"/>
    </row>
    <row r="31" spans="1:4" ht="151.5" customHeight="1">
      <c r="A31" s="64" t="s">
        <v>101</v>
      </c>
      <c r="B31" s="63" t="s">
        <v>7</v>
      </c>
      <c r="C31" s="62">
        <f>B17*D31*12</f>
        <v>8914.608</v>
      </c>
      <c r="D31" s="59">
        <v>1.24</v>
      </c>
    </row>
    <row r="32" spans="1:4" ht="146.25" customHeight="1">
      <c r="A32" s="27" t="s">
        <v>98</v>
      </c>
      <c r="B32" s="27" t="s">
        <v>7</v>
      </c>
      <c r="C32" s="30">
        <f>B17*D32*12</f>
        <v>21927.059999999998</v>
      </c>
      <c r="D32" s="54">
        <v>3.05</v>
      </c>
    </row>
    <row r="33" spans="1:4" ht="12.75">
      <c r="A33" s="27" t="s">
        <v>8</v>
      </c>
      <c r="B33" s="27" t="s">
        <v>99</v>
      </c>
      <c r="C33" s="22">
        <f>B17*D33*12</f>
        <v>5391.900000000001</v>
      </c>
      <c r="D33" s="46">
        <v>0.75</v>
      </c>
    </row>
    <row r="34" spans="1:4" ht="12.75">
      <c r="A34" s="23" t="s">
        <v>67</v>
      </c>
      <c r="B34" s="23"/>
      <c r="C34" s="25">
        <f>SUM(C31:C33)</f>
        <v>36233.568</v>
      </c>
      <c r="D34" s="52">
        <f>SUM(D31:D33)</f>
        <v>5.04</v>
      </c>
    </row>
    <row r="35" spans="1:4" ht="52.5">
      <c r="A35" s="18" t="s">
        <v>11</v>
      </c>
      <c r="B35" s="18" t="s">
        <v>12</v>
      </c>
      <c r="C35" s="19" t="s">
        <v>13</v>
      </c>
      <c r="D35" s="51" t="s">
        <v>66</v>
      </c>
    </row>
    <row r="36" spans="1:4" ht="13.5">
      <c r="A36" s="86" t="s">
        <v>70</v>
      </c>
      <c r="B36" s="86"/>
      <c r="C36" s="86"/>
      <c r="D36" s="86"/>
    </row>
    <row r="37" spans="1:4" ht="38.25" customHeight="1">
      <c r="A37" s="27" t="s">
        <v>96</v>
      </c>
      <c r="B37" s="27" t="s">
        <v>90</v>
      </c>
      <c r="C37" s="30">
        <f>B17*D37*12</f>
        <v>5463.792</v>
      </c>
      <c r="D37" s="55">
        <v>0.76</v>
      </c>
    </row>
    <row r="38" spans="1:4" ht="12.75">
      <c r="A38" s="23" t="s">
        <v>67</v>
      </c>
      <c r="B38" s="23"/>
      <c r="C38" s="31">
        <f>C37</f>
        <v>5463.792</v>
      </c>
      <c r="D38" s="56">
        <f>D37</f>
        <v>0.76</v>
      </c>
    </row>
    <row r="39" spans="1:4" ht="13.5">
      <c r="A39" s="86" t="s">
        <v>71</v>
      </c>
      <c r="B39" s="86"/>
      <c r="C39" s="86"/>
      <c r="D39" s="86"/>
    </row>
    <row r="40" spans="1:4" ht="38.25" customHeight="1">
      <c r="A40" s="27" t="s">
        <v>97</v>
      </c>
      <c r="B40" s="27" t="s">
        <v>7</v>
      </c>
      <c r="C40" s="22">
        <f>B17*D40*12</f>
        <v>575.1360000000001</v>
      </c>
      <c r="D40" s="46">
        <v>0.08</v>
      </c>
    </row>
    <row r="41" spans="1:4" ht="12.75">
      <c r="A41" s="23" t="s">
        <v>67</v>
      </c>
      <c r="B41" s="23"/>
      <c r="C41" s="31">
        <f>C40</f>
        <v>575.1360000000001</v>
      </c>
      <c r="D41" s="56">
        <f>D40</f>
        <v>0.08</v>
      </c>
    </row>
    <row r="42" spans="1:4" ht="12.75">
      <c r="A42" s="23" t="s">
        <v>83</v>
      </c>
      <c r="B42" s="23"/>
      <c r="C42" s="31">
        <f>C23+C26+C29+C34+C38+C41</f>
        <v>63336.852</v>
      </c>
      <c r="D42" s="57">
        <f>D23+D29+D34+D38+D41+D26</f>
        <v>8.81</v>
      </c>
    </row>
  </sheetData>
  <mergeCells count="20">
    <mergeCell ref="A27:D27"/>
    <mergeCell ref="A30:D30"/>
    <mergeCell ref="A36:D36"/>
    <mergeCell ref="A39:D39"/>
    <mergeCell ref="A14:D14"/>
    <mergeCell ref="A15:D15"/>
    <mergeCell ref="A16:D16"/>
    <mergeCell ref="A19:D19"/>
    <mergeCell ref="B9:D9"/>
    <mergeCell ref="B10:D10"/>
    <mergeCell ref="B11:D11"/>
    <mergeCell ref="A13:D13"/>
    <mergeCell ref="B5:D5"/>
    <mergeCell ref="B6:D6"/>
    <mergeCell ref="B7:D7"/>
    <mergeCell ref="B8:D8"/>
    <mergeCell ref="B1:D1"/>
    <mergeCell ref="B2:D2"/>
    <mergeCell ref="B3:D3"/>
    <mergeCell ref="B4:D4"/>
  </mergeCells>
  <printOptions/>
  <pageMargins left="0.87" right="0.27" top="0.24" bottom="0.24" header="0.24" footer="0.24"/>
  <pageSetup horizontalDpi="600" verticalDpi="600" orientation="portrait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54"/>
  <dimension ref="A1:H47"/>
  <sheetViews>
    <sheetView workbookViewId="0" topLeftCell="A31">
      <selection activeCell="D43" sqref="D43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104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739.5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3549.6000000000004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2395.9800000000005</v>
      </c>
      <c r="D23" s="46">
        <v>0.27</v>
      </c>
    </row>
    <row r="24" spans="1:7" ht="12.75">
      <c r="A24" s="23" t="s">
        <v>67</v>
      </c>
      <c r="B24" s="23"/>
      <c r="C24" s="25">
        <f>SUM(C22:C23)</f>
        <v>5945.580000000001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5768.1</v>
      </c>
      <c r="D26" s="46">
        <v>0.65</v>
      </c>
    </row>
    <row r="27" spans="1:4" ht="12.75">
      <c r="A27" s="23" t="s">
        <v>67</v>
      </c>
      <c r="B27" s="23"/>
      <c r="C27" s="25">
        <f>SUM(C26:C26)</f>
        <v>5768.1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14287.14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14287.14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11003.76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27065.699999999997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6655.5</v>
      </c>
      <c r="D34" s="46">
        <v>0.75</v>
      </c>
    </row>
    <row r="35" spans="1:4" ht="12.75">
      <c r="A35" s="23" t="s">
        <v>67</v>
      </c>
      <c r="B35" s="23"/>
      <c r="C35" s="25">
        <f>SUM(C32:C34)</f>
        <v>44724.96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6744.24</v>
      </c>
      <c r="D37" s="55">
        <v>0.76</v>
      </c>
    </row>
    <row r="38" spans="1:4" ht="12.75">
      <c r="A38" s="23" t="s">
        <v>67</v>
      </c>
      <c r="B38" s="23"/>
      <c r="C38" s="31">
        <f>C37</f>
        <v>6744.24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709.9200000000001</v>
      </c>
      <c r="D40" s="46">
        <v>0.08</v>
      </c>
    </row>
    <row r="41" spans="1:4" ht="12.75">
      <c r="A41" s="23" t="s">
        <v>67</v>
      </c>
      <c r="B41" s="23"/>
      <c r="C41" s="31">
        <f>C40</f>
        <v>709.9200000000001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78179.94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55"/>
  <dimension ref="A1:H47"/>
  <sheetViews>
    <sheetView workbookViewId="0" topLeftCell="A33">
      <selection activeCell="E39" sqref="E39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103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737.1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3538.0800000000004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2388.204</v>
      </c>
      <c r="D23" s="46">
        <v>0.27</v>
      </c>
    </row>
    <row r="24" spans="1:7" ht="12.75">
      <c r="A24" s="23" t="s">
        <v>67</v>
      </c>
      <c r="B24" s="23"/>
      <c r="C24" s="25">
        <f>SUM(C22:C23)</f>
        <v>5926.284000000001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5749.38</v>
      </c>
      <c r="D26" s="46">
        <v>0.65</v>
      </c>
    </row>
    <row r="27" spans="1:4" ht="12.75">
      <c r="A27" s="23" t="s">
        <v>67</v>
      </c>
      <c r="B27" s="23"/>
      <c r="C27" s="25">
        <f>SUM(C26:C26)</f>
        <v>5749.38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14240.772000000003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14240.772000000003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10968.048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26977.859999999997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6633.900000000001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44579.808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6722.352000000001</v>
      </c>
      <c r="D37" s="55">
        <v>0.76</v>
      </c>
    </row>
    <row r="38" spans="1:4" ht="12.75">
      <c r="A38" s="23" t="s">
        <v>67</v>
      </c>
      <c r="B38" s="23"/>
      <c r="C38" s="31">
        <f>C37</f>
        <v>6722.352000000001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707.616</v>
      </c>
      <c r="D40" s="46">
        <v>0.08</v>
      </c>
    </row>
    <row r="41" spans="1:4" ht="12.75">
      <c r="A41" s="23" t="s">
        <v>67</v>
      </c>
      <c r="B41" s="23"/>
      <c r="C41" s="31">
        <f>C40</f>
        <v>707.616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77926.212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Лист56"/>
  <dimension ref="A1:H47"/>
  <sheetViews>
    <sheetView workbookViewId="0" topLeftCell="A30">
      <selection activeCell="D42" sqref="D42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102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364.4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1749.12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1180.656</v>
      </c>
      <c r="D23" s="46">
        <v>0.27</v>
      </c>
    </row>
    <row r="24" spans="1:7" ht="12.75">
      <c r="A24" s="23" t="s">
        <v>67</v>
      </c>
      <c r="B24" s="23"/>
      <c r="C24" s="25">
        <f>SUM(C22:C23)</f>
        <v>2929.776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2842.3199999999997</v>
      </c>
      <c r="D26" s="46">
        <v>0.65</v>
      </c>
    </row>
    <row r="27" spans="1:4" ht="12.75">
      <c r="A27" s="23" t="s">
        <v>67</v>
      </c>
      <c r="B27" s="23"/>
      <c r="C27" s="25">
        <f>SUM(C26:C26)</f>
        <v>2842.3199999999997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7040.208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7040.208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5422.272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13337.039999999997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3279.5999999999995</v>
      </c>
      <c r="D34" s="46">
        <v>0.75</v>
      </c>
    </row>
    <row r="35" spans="1:4" ht="12.75">
      <c r="A35" s="23" t="s">
        <v>67</v>
      </c>
      <c r="B35" s="23"/>
      <c r="C35" s="25">
        <f>SUM(C32:C34)</f>
        <v>22038.911999999997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3323.3279999999995</v>
      </c>
      <c r="D37" s="55">
        <v>0.76</v>
      </c>
    </row>
    <row r="38" spans="1:4" ht="12.75">
      <c r="A38" s="23" t="s">
        <v>67</v>
      </c>
      <c r="B38" s="23"/>
      <c r="C38" s="31">
        <f>C37</f>
        <v>3323.3279999999995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349.82399999999996</v>
      </c>
      <c r="D40" s="46">
        <v>0.08</v>
      </c>
    </row>
    <row r="41" spans="1:4" ht="12.75">
      <c r="A41" s="23" t="s">
        <v>67</v>
      </c>
      <c r="B41" s="23"/>
      <c r="C41" s="31">
        <f>C40</f>
        <v>349.82399999999996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38524.368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57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91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710.1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3408.4800000000005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2300.724</v>
      </c>
      <c r="D23" s="46">
        <v>0.27</v>
      </c>
    </row>
    <row r="24" spans="1:7" ht="12.75">
      <c r="A24" s="23" t="s">
        <v>67</v>
      </c>
      <c r="B24" s="23"/>
      <c r="C24" s="25">
        <f>SUM(C22:C23)</f>
        <v>5709.204000000001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5538.780000000001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5538.780000000001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13719.132000000001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13719.132000000001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10566.288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25989.659999999996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6390.900000000001</v>
      </c>
      <c r="D34" s="46">
        <v>0.75</v>
      </c>
    </row>
    <row r="35" spans="1:4" ht="12.75">
      <c r="A35" s="23" t="s">
        <v>67</v>
      </c>
      <c r="B35" s="23"/>
      <c r="C35" s="25">
        <f>SUM(C32:C34)</f>
        <v>42946.848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6476.112000000001</v>
      </c>
      <c r="D37" s="55">
        <v>0.76</v>
      </c>
    </row>
    <row r="38" spans="1:4" ht="12.75">
      <c r="A38" s="23" t="s">
        <v>67</v>
      </c>
      <c r="B38" s="23"/>
      <c r="C38" s="31">
        <f>C37</f>
        <v>6476.112000000001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681.696</v>
      </c>
      <c r="D40" s="46">
        <v>0.08</v>
      </c>
    </row>
    <row r="41" spans="1:4" ht="12.75">
      <c r="A41" s="23" t="s">
        <v>67</v>
      </c>
      <c r="B41" s="23"/>
      <c r="C41" s="31">
        <f>C40</f>
        <v>681.696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75071.772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Лист59"/>
  <dimension ref="A1:H42"/>
  <sheetViews>
    <sheetView tabSelected="1" workbookViewId="0" topLeftCell="A34">
      <selection activeCell="F37" sqref="F37"/>
    </sheetView>
  </sheetViews>
  <sheetFormatPr defaultColWidth="9.140625" defaultRowHeight="12.75"/>
  <cols>
    <col min="1" max="1" width="63.140625" style="13" customWidth="1"/>
    <col min="2" max="2" width="17.8515625" style="13" customWidth="1"/>
    <col min="3" max="3" width="16.421875" style="17" customWidth="1"/>
    <col min="4" max="4" width="12.42187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8">
      <c r="A2" s="67"/>
      <c r="B2" s="97" t="s">
        <v>84</v>
      </c>
      <c r="C2" s="97"/>
      <c r="D2" s="97"/>
    </row>
    <row r="3" spans="1:4" ht="90.75" customHeight="1">
      <c r="A3" s="67"/>
      <c r="B3" s="98" t="s">
        <v>165</v>
      </c>
      <c r="C3" s="98"/>
      <c r="D3" s="98"/>
    </row>
    <row r="4" spans="1:4" ht="18">
      <c r="A4" s="80"/>
      <c r="B4" s="99" t="s">
        <v>164</v>
      </c>
      <c r="C4" s="99"/>
      <c r="D4" s="99"/>
    </row>
    <row r="5" spans="1:4" ht="18">
      <c r="A5" s="80"/>
      <c r="B5" s="96" t="s">
        <v>166</v>
      </c>
      <c r="C5" s="96"/>
      <c r="D5" s="96"/>
    </row>
    <row r="6" spans="1:4" ht="18">
      <c r="A6" s="80"/>
      <c r="B6" s="100"/>
      <c r="C6" s="100"/>
      <c r="D6" s="100"/>
    </row>
    <row r="7" spans="1:4" ht="18">
      <c r="A7" s="67"/>
      <c r="B7" s="99" t="s">
        <v>65</v>
      </c>
      <c r="C7" s="99"/>
      <c r="D7" s="99"/>
    </row>
    <row r="8" spans="1:4" ht="18">
      <c r="A8" s="67"/>
      <c r="B8" s="67"/>
      <c r="C8" s="68"/>
      <c r="D8" s="69"/>
    </row>
    <row r="9" spans="1:4" ht="17.25">
      <c r="A9" s="101" t="s">
        <v>9</v>
      </c>
      <c r="B9" s="101"/>
      <c r="C9" s="101"/>
      <c r="D9" s="101"/>
    </row>
    <row r="10" spans="1:4" ht="17.25">
      <c r="A10" s="101" t="s">
        <v>10</v>
      </c>
      <c r="B10" s="101"/>
      <c r="C10" s="101"/>
      <c r="D10" s="101"/>
    </row>
    <row r="11" spans="1:4" ht="34.5" customHeight="1">
      <c r="A11" s="102" t="s">
        <v>163</v>
      </c>
      <c r="B11" s="102"/>
      <c r="C11" s="102"/>
      <c r="D11" s="102"/>
    </row>
    <row r="12" spans="1:4" ht="12.75">
      <c r="A12" s="89"/>
      <c r="B12" s="89"/>
      <c r="C12" s="89"/>
      <c r="D12" s="89"/>
    </row>
    <row r="13" ht="12.75">
      <c r="B13" s="76">
        <v>992.8</v>
      </c>
    </row>
    <row r="14" spans="1:4" s="16" customFormat="1" ht="39">
      <c r="A14" s="18" t="s">
        <v>11</v>
      </c>
      <c r="B14" s="75" t="s">
        <v>12</v>
      </c>
      <c r="C14" s="19" t="s">
        <v>13</v>
      </c>
      <c r="D14" s="51" t="s">
        <v>66</v>
      </c>
    </row>
    <row r="15" spans="1:4" ht="10.5" customHeight="1">
      <c r="A15" s="86" t="s">
        <v>88</v>
      </c>
      <c r="B15" s="86"/>
      <c r="C15" s="86"/>
      <c r="D15" s="86"/>
    </row>
    <row r="16" spans="1:4" ht="13.5">
      <c r="A16" s="26" t="s">
        <v>37</v>
      </c>
      <c r="B16" s="27"/>
      <c r="C16" s="28"/>
      <c r="D16" s="51"/>
    </row>
    <row r="17" spans="1:5" ht="66">
      <c r="A17" s="27" t="s">
        <v>93</v>
      </c>
      <c r="B17" s="27" t="s">
        <v>92</v>
      </c>
      <c r="C17" s="22">
        <f>B13*D17*12</f>
        <v>13343.232000000002</v>
      </c>
      <c r="D17" s="46">
        <v>1.12</v>
      </c>
      <c r="E17" s="66"/>
    </row>
    <row r="18" spans="1:5" ht="78.75">
      <c r="A18" s="27" t="s">
        <v>94</v>
      </c>
      <c r="B18" s="27" t="s">
        <v>95</v>
      </c>
      <c r="C18" s="22">
        <f>B13*D18*12</f>
        <v>5956.799999999999</v>
      </c>
      <c r="D18" s="70">
        <v>0.5</v>
      </c>
      <c r="E18" s="73"/>
    </row>
    <row r="19" spans="1:7" ht="12.75">
      <c r="A19" s="23" t="s">
        <v>67</v>
      </c>
      <c r="B19" s="23"/>
      <c r="C19" s="25">
        <f>SUM(C17:C18)</f>
        <v>19300.032</v>
      </c>
      <c r="D19" s="71">
        <f>SUM(D17:D18)</f>
        <v>1.62</v>
      </c>
      <c r="E19" s="74"/>
      <c r="F19" s="29"/>
      <c r="G19" s="29"/>
    </row>
    <row r="20" spans="1:5" ht="13.5">
      <c r="A20" s="26" t="s">
        <v>51</v>
      </c>
      <c r="B20" s="27"/>
      <c r="C20" s="19"/>
      <c r="D20" s="72"/>
      <c r="E20" s="73"/>
    </row>
    <row r="21" spans="1:5" ht="39">
      <c r="A21" s="27" t="s">
        <v>89</v>
      </c>
      <c r="B21" s="27" t="s">
        <v>90</v>
      </c>
      <c r="C21" s="60">
        <f>B13*D21*12</f>
        <v>15487.679999999998</v>
      </c>
      <c r="D21" s="46">
        <v>1.3</v>
      </c>
      <c r="E21" s="66"/>
    </row>
    <row r="22" spans="1:5" ht="12.75">
      <c r="A22" s="23" t="s">
        <v>67</v>
      </c>
      <c r="B22" s="23"/>
      <c r="C22" s="25">
        <f>SUM(C21:C21)</f>
        <v>15487.679999999998</v>
      </c>
      <c r="D22" s="52">
        <f>SUM(D21:D21)</f>
        <v>1.3</v>
      </c>
      <c r="E22" s="66"/>
    </row>
    <row r="23" spans="1:5" ht="11.25" customHeight="1">
      <c r="A23" s="83" t="s">
        <v>68</v>
      </c>
      <c r="B23" s="84"/>
      <c r="C23" s="84"/>
      <c r="D23" s="85"/>
      <c r="E23" s="66"/>
    </row>
    <row r="24" spans="1:5" ht="159.75" customHeight="1">
      <c r="A24" s="27" t="s">
        <v>100</v>
      </c>
      <c r="B24" s="27" t="s">
        <v>7</v>
      </c>
      <c r="C24" s="22">
        <f>B13*D24*12</f>
        <v>41697.6</v>
      </c>
      <c r="D24" s="46">
        <v>3.5</v>
      </c>
      <c r="E24" s="66"/>
    </row>
    <row r="25" spans="1:5" ht="12.75">
      <c r="A25" s="23" t="s">
        <v>67</v>
      </c>
      <c r="B25" s="23"/>
      <c r="C25" s="25">
        <f>SUM(C24:C24)</f>
        <v>41697.6</v>
      </c>
      <c r="D25" s="52">
        <f>SUM(D24:D24)</f>
        <v>3.5</v>
      </c>
      <c r="E25" s="66"/>
    </row>
    <row r="26" spans="1:5" ht="13.5">
      <c r="A26" s="86" t="s">
        <v>69</v>
      </c>
      <c r="B26" s="86"/>
      <c r="C26" s="86"/>
      <c r="D26" s="86"/>
      <c r="E26" s="66"/>
    </row>
    <row r="27" spans="1:5" ht="144.75" customHeight="1">
      <c r="A27" s="64" t="s">
        <v>101</v>
      </c>
      <c r="B27" s="63" t="s">
        <v>7</v>
      </c>
      <c r="C27" s="62">
        <f>B13*D27*12</f>
        <v>26805.6</v>
      </c>
      <c r="D27" s="59">
        <v>2.25</v>
      </c>
      <c r="E27" s="66"/>
    </row>
    <row r="28" spans="1:5" ht="144.75">
      <c r="A28" s="27" t="s">
        <v>98</v>
      </c>
      <c r="B28" s="27" t="s">
        <v>7</v>
      </c>
      <c r="C28" s="30">
        <f>B13*D28*12</f>
        <v>59210.59199999999</v>
      </c>
      <c r="D28" s="54">
        <v>4.97</v>
      </c>
      <c r="E28" s="66"/>
    </row>
    <row r="29" spans="1:5" ht="12.75">
      <c r="A29" s="27" t="s">
        <v>8</v>
      </c>
      <c r="B29" s="27" t="s">
        <v>99</v>
      </c>
      <c r="C29" s="22">
        <f>B13*D29*12</f>
        <v>14772.863999999998</v>
      </c>
      <c r="D29" s="46">
        <v>1.24</v>
      </c>
      <c r="E29" s="66"/>
    </row>
    <row r="30" spans="1:5" ht="12.75">
      <c r="A30" s="23" t="s">
        <v>67</v>
      </c>
      <c r="B30" s="23"/>
      <c r="C30" s="25">
        <f>SUM(C27:C29)</f>
        <v>100789.05599999998</v>
      </c>
      <c r="D30" s="52">
        <f>D27+D28+D29</f>
        <v>8.459999999999999</v>
      </c>
      <c r="E30" s="66"/>
    </row>
    <row r="31" spans="1:5" ht="11.25" customHeight="1">
      <c r="A31" s="86" t="s">
        <v>70</v>
      </c>
      <c r="B31" s="86"/>
      <c r="C31" s="86"/>
      <c r="D31" s="86"/>
      <c r="E31" s="66"/>
    </row>
    <row r="32" spans="1:5" ht="39">
      <c r="A32" s="27" t="s">
        <v>96</v>
      </c>
      <c r="B32" s="27" t="s">
        <v>90</v>
      </c>
      <c r="C32" s="30">
        <f>B13*D32*12</f>
        <v>15487.679999999998</v>
      </c>
      <c r="D32" s="55">
        <v>1.3</v>
      </c>
      <c r="E32" s="66"/>
    </row>
    <row r="33" spans="1:5" ht="12.75">
      <c r="A33" s="23" t="s">
        <v>67</v>
      </c>
      <c r="B33" s="23"/>
      <c r="C33" s="31">
        <f>C32</f>
        <v>15487.679999999998</v>
      </c>
      <c r="D33" s="56">
        <f>D32</f>
        <v>1.3</v>
      </c>
      <c r="E33" s="66"/>
    </row>
    <row r="34" spans="1:5" ht="12" customHeight="1">
      <c r="A34" s="86" t="s">
        <v>71</v>
      </c>
      <c r="B34" s="86"/>
      <c r="C34" s="86"/>
      <c r="D34" s="86"/>
      <c r="E34" s="66"/>
    </row>
    <row r="35" spans="1:5" ht="36.75" customHeight="1">
      <c r="A35" s="27" t="s">
        <v>97</v>
      </c>
      <c r="B35" s="27" t="s">
        <v>7</v>
      </c>
      <c r="C35" s="22">
        <f>B13*D35*12</f>
        <v>3574.08</v>
      </c>
      <c r="D35" s="46">
        <v>0.3</v>
      </c>
      <c r="E35" s="66"/>
    </row>
    <row r="36" spans="1:5" ht="12.75">
      <c r="A36" s="23" t="s">
        <v>67</v>
      </c>
      <c r="B36" s="23"/>
      <c r="C36" s="31">
        <f>C35</f>
        <v>3574.08</v>
      </c>
      <c r="D36" s="56">
        <f>D35</f>
        <v>0.3</v>
      </c>
      <c r="E36" s="66"/>
    </row>
    <row r="37" spans="1:8" ht="12.75">
      <c r="A37" s="78" t="s">
        <v>83</v>
      </c>
      <c r="B37" s="78"/>
      <c r="C37" s="79">
        <f>C19+C22+C25+C30+C33+C36</f>
        <v>196336.12799999997</v>
      </c>
      <c r="D37" s="79">
        <f>D19+D25+D30+D33+D36+D22</f>
        <v>16.48</v>
      </c>
      <c r="E37" s="66"/>
      <c r="F37" s="29"/>
      <c r="G37" s="29"/>
      <c r="H37" s="29"/>
    </row>
    <row r="38" spans="1:4" ht="15">
      <c r="A38" s="110" t="s">
        <v>83</v>
      </c>
      <c r="B38" s="110"/>
      <c r="C38" s="111">
        <v>196336.08</v>
      </c>
      <c r="D38" s="112">
        <v>16.48</v>
      </c>
    </row>
    <row r="39" spans="1:4" ht="12.75">
      <c r="A39" s="32"/>
      <c r="B39" s="32"/>
      <c r="C39" s="36"/>
      <c r="D39" s="58"/>
    </row>
    <row r="40" spans="1:4" ht="12.75">
      <c r="A40" s="32"/>
      <c r="B40" s="32"/>
      <c r="C40" s="33"/>
      <c r="D40" s="58"/>
    </row>
    <row r="41" spans="1:4" ht="12.75">
      <c r="A41" s="32"/>
      <c r="B41" s="32"/>
      <c r="C41" s="33"/>
      <c r="D41" s="58"/>
    </row>
    <row r="42" spans="1:4" ht="12.75">
      <c r="A42" s="32"/>
      <c r="B42" s="32"/>
      <c r="C42" s="33"/>
      <c r="D42" s="58"/>
    </row>
  </sheetData>
  <mergeCells count="15">
    <mergeCell ref="A15:D15"/>
    <mergeCell ref="B6:D6"/>
    <mergeCell ref="B7:D7"/>
    <mergeCell ref="A31:D31"/>
    <mergeCell ref="A34:D34"/>
    <mergeCell ref="A9:D9"/>
    <mergeCell ref="A23:D23"/>
    <mergeCell ref="A26:D26"/>
    <mergeCell ref="A10:D10"/>
    <mergeCell ref="A11:D11"/>
    <mergeCell ref="A12:D12"/>
    <mergeCell ref="B5:D5"/>
    <mergeCell ref="B2:D2"/>
    <mergeCell ref="B3:D3"/>
    <mergeCell ref="B4:D4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Лист60"/>
  <dimension ref="A1:E80"/>
  <sheetViews>
    <sheetView zoomScaleSheetLayoutView="100" workbookViewId="0" topLeftCell="A13">
      <selection activeCell="A79" sqref="A79"/>
    </sheetView>
  </sheetViews>
  <sheetFormatPr defaultColWidth="9.140625" defaultRowHeight="12.75"/>
  <cols>
    <col min="1" max="1" width="63.7109375" style="3" customWidth="1"/>
    <col min="2" max="2" width="27.7109375" style="3" customWidth="1"/>
    <col min="3" max="3" width="14.140625" style="3" customWidth="1"/>
    <col min="4" max="4" width="12.28125" style="5" customWidth="1"/>
    <col min="5" max="16384" width="10.28125" style="3" customWidth="1"/>
  </cols>
  <sheetData>
    <row r="1" spans="1:4" ht="15">
      <c r="A1" s="2"/>
      <c r="B1" s="2"/>
      <c r="C1" s="2"/>
      <c r="D1" s="2"/>
    </row>
    <row r="2" spans="1:4" ht="15">
      <c r="A2" s="4"/>
      <c r="B2" s="91" t="s">
        <v>84</v>
      </c>
      <c r="C2" s="91"/>
      <c r="D2" s="91"/>
    </row>
    <row r="3" spans="1:4" ht="15">
      <c r="A3" s="4"/>
      <c r="B3" s="82"/>
      <c r="C3" s="82"/>
      <c r="D3" s="82"/>
    </row>
    <row r="4" spans="1:4" ht="15">
      <c r="A4" s="4"/>
      <c r="B4" s="90" t="s">
        <v>159</v>
      </c>
      <c r="C4" s="90"/>
      <c r="D4" s="90"/>
    </row>
    <row r="5" spans="1:4" ht="15">
      <c r="A5" s="4"/>
      <c r="B5" s="81" t="s">
        <v>64</v>
      </c>
      <c r="C5" s="81"/>
      <c r="D5" s="81"/>
    </row>
    <row r="6" spans="1:4" ht="15">
      <c r="A6" s="4"/>
      <c r="B6" s="90" t="s">
        <v>158</v>
      </c>
      <c r="C6" s="90"/>
      <c r="D6" s="90"/>
    </row>
    <row r="7" spans="1:4" ht="15">
      <c r="A7" s="4"/>
      <c r="B7" s="81" t="s">
        <v>2</v>
      </c>
      <c r="C7" s="81"/>
      <c r="D7" s="81"/>
    </row>
    <row r="8" spans="1:4" ht="15">
      <c r="A8" s="4"/>
      <c r="B8" s="108" t="s">
        <v>161</v>
      </c>
      <c r="C8" s="108"/>
      <c r="D8" s="108"/>
    </row>
    <row r="9" spans="1:4" ht="15">
      <c r="A9" s="4"/>
      <c r="B9" s="81" t="s">
        <v>3</v>
      </c>
      <c r="C9" s="81"/>
      <c r="D9" s="81"/>
    </row>
    <row r="10" spans="1:4" ht="15">
      <c r="A10" s="4"/>
      <c r="B10" s="82"/>
      <c r="C10" s="82"/>
      <c r="D10" s="82"/>
    </row>
    <row r="11" spans="1:4" ht="15">
      <c r="A11" s="4"/>
      <c r="B11" s="90"/>
      <c r="C11" s="90"/>
      <c r="D11" s="90"/>
    </row>
    <row r="12" spans="1:4" ht="15">
      <c r="A12" s="4"/>
      <c r="B12" s="81" t="s">
        <v>65</v>
      </c>
      <c r="C12" s="81"/>
      <c r="D12" s="81"/>
    </row>
    <row r="13" spans="1:4" ht="15">
      <c r="A13" s="4"/>
      <c r="B13" s="34"/>
      <c r="C13" s="34"/>
      <c r="D13" s="34"/>
    </row>
    <row r="14" spans="1:4" ht="15">
      <c r="A14" s="65" t="s">
        <v>162</v>
      </c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109" t="s">
        <v>9</v>
      </c>
      <c r="B16" s="109"/>
      <c r="C16" s="109"/>
      <c r="D16" s="109"/>
    </row>
    <row r="17" spans="1:4" ht="15">
      <c r="A17" s="109" t="s">
        <v>72</v>
      </c>
      <c r="B17" s="109"/>
      <c r="C17" s="109"/>
      <c r="D17" s="109"/>
    </row>
    <row r="18" spans="1:4" ht="15">
      <c r="A18" s="88" t="s">
        <v>160</v>
      </c>
      <c r="B18" s="88"/>
      <c r="C18" s="88"/>
      <c r="D18" s="88"/>
    </row>
    <row r="19" spans="1:4" ht="15">
      <c r="A19" s="77"/>
      <c r="B19" s="77"/>
      <c r="C19" s="77"/>
      <c r="D19" s="77"/>
    </row>
    <row r="20" spans="1:4" ht="15">
      <c r="A20" s="20"/>
      <c r="B20" s="47">
        <v>992.8</v>
      </c>
      <c r="C20" s="20"/>
      <c r="D20" s="37"/>
    </row>
    <row r="21" spans="1:4" s="7" customFormat="1" ht="57" customHeight="1">
      <c r="A21" s="6" t="s">
        <v>11</v>
      </c>
      <c r="B21" s="6" t="s">
        <v>12</v>
      </c>
      <c r="C21" s="6" t="s">
        <v>13</v>
      </c>
      <c r="D21" s="6" t="s">
        <v>14</v>
      </c>
    </row>
    <row r="22" spans="1:4" ht="15" hidden="1">
      <c r="A22" s="103" t="s">
        <v>73</v>
      </c>
      <c r="B22" s="103"/>
      <c r="C22" s="103"/>
      <c r="D22" s="103"/>
    </row>
    <row r="23" spans="1:4" ht="15.75" customHeight="1" hidden="1">
      <c r="A23" s="21" t="s">
        <v>15</v>
      </c>
      <c r="B23" s="21" t="s">
        <v>16</v>
      </c>
      <c r="C23" s="22">
        <f aca="true" t="shared" si="0" ref="C23:C29">ROUND($B$20*D23*12,2)</f>
        <v>0</v>
      </c>
      <c r="D23" s="39"/>
    </row>
    <row r="24" spans="1:4" ht="15" hidden="1">
      <c r="A24" s="21" t="s">
        <v>17</v>
      </c>
      <c r="B24" s="21" t="s">
        <v>18</v>
      </c>
      <c r="C24" s="22">
        <f t="shared" si="0"/>
        <v>0</v>
      </c>
      <c r="D24" s="39"/>
    </row>
    <row r="25" spans="1:4" ht="15" hidden="1">
      <c r="A25" s="21" t="s">
        <v>19</v>
      </c>
      <c r="B25" s="21" t="s">
        <v>5</v>
      </c>
      <c r="C25" s="22">
        <f t="shared" si="0"/>
        <v>0</v>
      </c>
      <c r="D25" s="39"/>
    </row>
    <row r="26" spans="1:4" ht="15" hidden="1">
      <c r="A26" s="21" t="s">
        <v>20</v>
      </c>
      <c r="B26" s="21" t="s">
        <v>5</v>
      </c>
      <c r="C26" s="22">
        <f t="shared" si="0"/>
        <v>0</v>
      </c>
      <c r="D26" s="39"/>
    </row>
    <row r="27" spans="1:4" ht="15" hidden="1">
      <c r="A27" s="21" t="s">
        <v>21</v>
      </c>
      <c r="B27" s="21" t="s">
        <v>18</v>
      </c>
      <c r="C27" s="22">
        <f t="shared" si="0"/>
        <v>0</v>
      </c>
      <c r="D27" s="39"/>
    </row>
    <row r="28" spans="1:4" ht="15" hidden="1">
      <c r="A28" s="21" t="s">
        <v>22</v>
      </c>
      <c r="B28" s="21" t="s">
        <v>5</v>
      </c>
      <c r="C28" s="22">
        <f t="shared" si="0"/>
        <v>0</v>
      </c>
      <c r="D28" s="39"/>
    </row>
    <row r="29" spans="1:4" ht="15" hidden="1">
      <c r="A29" s="21" t="s">
        <v>23</v>
      </c>
      <c r="B29" s="21" t="s">
        <v>0</v>
      </c>
      <c r="C29" s="22">
        <f t="shared" si="0"/>
        <v>0</v>
      </c>
      <c r="D29" s="39"/>
    </row>
    <row r="30" spans="1:4" ht="15" hidden="1">
      <c r="A30" s="24" t="s">
        <v>24</v>
      </c>
      <c r="B30" s="24"/>
      <c r="C30" s="25">
        <f>SUM(C23:C29)</f>
        <v>0</v>
      </c>
      <c r="D30" s="25">
        <f>SUM(D23:D29)</f>
        <v>0</v>
      </c>
    </row>
    <row r="31" spans="1:4" ht="15" hidden="1">
      <c r="A31" s="103" t="s">
        <v>25</v>
      </c>
      <c r="B31" s="103"/>
      <c r="C31" s="103"/>
      <c r="D31" s="103"/>
    </row>
    <row r="32" spans="1:4" ht="15" hidden="1">
      <c r="A32" s="21" t="s">
        <v>26</v>
      </c>
      <c r="B32" s="21" t="s">
        <v>1</v>
      </c>
      <c r="C32" s="21"/>
      <c r="D32" s="38"/>
    </row>
    <row r="33" spans="1:4" ht="15" hidden="1">
      <c r="A33" s="21" t="s">
        <v>27</v>
      </c>
      <c r="B33" s="21" t="s">
        <v>0</v>
      </c>
      <c r="C33" s="21"/>
      <c r="D33" s="38"/>
    </row>
    <row r="34" spans="1:4" ht="15" hidden="1">
      <c r="A34" s="21" t="s">
        <v>28</v>
      </c>
      <c r="B34" s="21" t="s">
        <v>18</v>
      </c>
      <c r="C34" s="21"/>
      <c r="D34" s="38"/>
    </row>
    <row r="35" spans="1:4" ht="15" hidden="1">
      <c r="A35" s="21" t="s">
        <v>29</v>
      </c>
      <c r="B35" s="21" t="s">
        <v>16</v>
      </c>
      <c r="C35" s="21"/>
      <c r="D35" s="38"/>
    </row>
    <row r="36" spans="1:4" ht="15" hidden="1">
      <c r="A36" s="21" t="s">
        <v>30</v>
      </c>
      <c r="B36" s="21" t="s">
        <v>31</v>
      </c>
      <c r="C36" s="21"/>
      <c r="D36" s="38"/>
    </row>
    <row r="37" spans="1:4" ht="15" hidden="1">
      <c r="A37" s="21" t="s">
        <v>32</v>
      </c>
      <c r="B37" s="21" t="s">
        <v>1</v>
      </c>
      <c r="C37" s="21"/>
      <c r="D37" s="38"/>
    </row>
    <row r="38" spans="1:4" ht="15" hidden="1">
      <c r="A38" s="21" t="s">
        <v>33</v>
      </c>
      <c r="B38" s="21" t="s">
        <v>34</v>
      </c>
      <c r="C38" s="21"/>
      <c r="D38" s="38"/>
    </row>
    <row r="39" spans="1:4" ht="15" hidden="1">
      <c r="A39" s="21" t="s">
        <v>35</v>
      </c>
      <c r="B39" s="21" t="s">
        <v>7</v>
      </c>
      <c r="C39" s="21"/>
      <c r="D39" s="38"/>
    </row>
    <row r="40" spans="1:4" ht="15" hidden="1">
      <c r="A40" s="24" t="s">
        <v>36</v>
      </c>
      <c r="B40" s="24"/>
      <c r="C40" s="24"/>
      <c r="D40" s="40"/>
    </row>
    <row r="41" spans="1:4" ht="15" hidden="1">
      <c r="A41" s="103" t="s">
        <v>74</v>
      </c>
      <c r="B41" s="103"/>
      <c r="C41" s="103"/>
      <c r="D41" s="103"/>
    </row>
    <row r="42" spans="1:4" ht="15" hidden="1">
      <c r="A42" s="41" t="s">
        <v>37</v>
      </c>
      <c r="B42" s="21"/>
      <c r="C42" s="21"/>
      <c r="D42" s="38"/>
    </row>
    <row r="43" spans="1:4" ht="15" hidden="1">
      <c r="A43" s="21" t="s">
        <v>38</v>
      </c>
      <c r="B43" s="21" t="s">
        <v>39</v>
      </c>
      <c r="C43" s="22">
        <f aca="true" t="shared" si="1" ref="C43:C50">ROUND($B$20*D43*6,2)</f>
        <v>0</v>
      </c>
      <c r="D43" s="42"/>
    </row>
    <row r="44" spans="1:4" ht="15" hidden="1">
      <c r="A44" s="21" t="s">
        <v>40</v>
      </c>
      <c r="B44" s="21" t="s">
        <v>7</v>
      </c>
      <c r="C44" s="22">
        <f t="shared" si="1"/>
        <v>0</v>
      </c>
      <c r="D44" s="42"/>
    </row>
    <row r="45" spans="1:4" ht="15" hidden="1">
      <c r="A45" s="21" t="s">
        <v>41</v>
      </c>
      <c r="B45" s="21" t="s">
        <v>42</v>
      </c>
      <c r="C45" s="22">
        <f t="shared" si="1"/>
        <v>0</v>
      </c>
      <c r="D45" s="39"/>
    </row>
    <row r="46" spans="1:4" ht="15" hidden="1">
      <c r="A46" s="21" t="s">
        <v>43</v>
      </c>
      <c r="B46" s="21" t="s">
        <v>44</v>
      </c>
      <c r="C46" s="22">
        <f t="shared" si="1"/>
        <v>0</v>
      </c>
      <c r="D46" s="42"/>
    </row>
    <row r="47" spans="1:4" ht="26.25" hidden="1">
      <c r="A47" s="21" t="s">
        <v>45</v>
      </c>
      <c r="B47" s="21" t="s">
        <v>46</v>
      </c>
      <c r="C47" s="22">
        <f t="shared" si="1"/>
        <v>0</v>
      </c>
      <c r="D47" s="42"/>
    </row>
    <row r="48" spans="1:4" ht="15" hidden="1">
      <c r="A48" s="21" t="s">
        <v>47</v>
      </c>
      <c r="B48" s="21" t="s">
        <v>48</v>
      </c>
      <c r="C48" s="22">
        <f t="shared" si="1"/>
        <v>0</v>
      </c>
      <c r="D48" s="42"/>
    </row>
    <row r="49" spans="1:4" ht="15" hidden="1">
      <c r="A49" s="21" t="s">
        <v>49</v>
      </c>
      <c r="B49" s="21" t="s">
        <v>7</v>
      </c>
      <c r="C49" s="22">
        <f t="shared" si="1"/>
        <v>0</v>
      </c>
      <c r="D49" s="39"/>
    </row>
    <row r="50" spans="1:4" ht="15" hidden="1">
      <c r="A50" s="21" t="s">
        <v>50</v>
      </c>
      <c r="B50" s="21" t="s">
        <v>7</v>
      </c>
      <c r="C50" s="22">
        <f t="shared" si="1"/>
        <v>0</v>
      </c>
      <c r="D50" s="39"/>
    </row>
    <row r="51" spans="1:4" s="1" customFormat="1" ht="15" hidden="1">
      <c r="A51" s="24" t="s">
        <v>24</v>
      </c>
      <c r="B51" s="24"/>
      <c r="C51" s="25">
        <f>SUM(C43:C50)</f>
        <v>0</v>
      </c>
      <c r="D51" s="25">
        <f>SUM(D43:D50)</f>
        <v>0</v>
      </c>
    </row>
    <row r="52" spans="1:4" ht="15" hidden="1">
      <c r="A52" s="41" t="s">
        <v>51</v>
      </c>
      <c r="B52" s="21"/>
      <c r="C52" s="43"/>
      <c r="D52" s="44"/>
    </row>
    <row r="53" spans="1:4" ht="15" hidden="1">
      <c r="A53" s="21" t="s">
        <v>52</v>
      </c>
      <c r="B53" s="21" t="s">
        <v>53</v>
      </c>
      <c r="C53" s="22">
        <f>ROUND($B$20*D53*6,2)</f>
        <v>0</v>
      </c>
      <c r="D53" s="42"/>
    </row>
    <row r="54" spans="1:4" ht="15" hidden="1">
      <c r="A54" s="21" t="s">
        <v>54</v>
      </c>
      <c r="B54" s="21" t="s">
        <v>53</v>
      </c>
      <c r="C54" s="22">
        <f>ROUND($B$20*D54*6,2)</f>
        <v>0</v>
      </c>
      <c r="D54" s="42"/>
    </row>
    <row r="55" spans="1:4" ht="15" hidden="1">
      <c r="A55" s="21" t="s">
        <v>55</v>
      </c>
      <c r="B55" s="21" t="s">
        <v>0</v>
      </c>
      <c r="C55" s="22">
        <f>ROUND($B$20*D55*6,2)</f>
        <v>0</v>
      </c>
      <c r="D55" s="42"/>
    </row>
    <row r="56" spans="1:4" ht="15" hidden="1">
      <c r="A56" s="21" t="s">
        <v>49</v>
      </c>
      <c r="B56" s="21" t="s">
        <v>7</v>
      </c>
      <c r="C56" s="22">
        <f>ROUND($B$20*D56*6,2)</f>
        <v>0</v>
      </c>
      <c r="D56" s="42"/>
    </row>
    <row r="57" spans="1:4" ht="15" hidden="1">
      <c r="A57" s="21" t="s">
        <v>50</v>
      </c>
      <c r="B57" s="21" t="s">
        <v>7</v>
      </c>
      <c r="C57" s="22">
        <f>ROUND($B$20*D57*6,2)</f>
        <v>0</v>
      </c>
      <c r="D57" s="42"/>
    </row>
    <row r="58" spans="1:4" ht="15" hidden="1">
      <c r="A58" s="24" t="s">
        <v>24</v>
      </c>
      <c r="B58" s="24"/>
      <c r="C58" s="25">
        <f>SUM(C53:C57)</f>
        <v>0</v>
      </c>
      <c r="D58" s="25">
        <f>SUM(D53:D57)</f>
        <v>0</v>
      </c>
    </row>
    <row r="59" spans="1:4" ht="15" hidden="1">
      <c r="A59" s="103" t="s">
        <v>75</v>
      </c>
      <c r="B59" s="103"/>
      <c r="C59" s="103"/>
      <c r="D59" s="103"/>
    </row>
    <row r="60" spans="1:4" ht="15" hidden="1">
      <c r="A60" s="21" t="s">
        <v>56</v>
      </c>
      <c r="B60" s="21" t="s">
        <v>7</v>
      </c>
      <c r="C60" s="22">
        <f>ROUND($B$20*D60*12,2)</f>
        <v>0</v>
      </c>
      <c r="D60" s="42"/>
    </row>
    <row r="61" spans="1:4" ht="26.25" hidden="1">
      <c r="A61" s="21" t="s">
        <v>57</v>
      </c>
      <c r="B61" s="21" t="s">
        <v>58</v>
      </c>
      <c r="C61" s="22"/>
      <c r="D61" s="22"/>
    </row>
    <row r="62" spans="1:4" ht="15" hidden="1">
      <c r="A62" s="21" t="s">
        <v>59</v>
      </c>
      <c r="B62" s="21" t="s">
        <v>7</v>
      </c>
      <c r="C62" s="22">
        <f>ROUND($B$20*D62*12,2)</f>
        <v>0</v>
      </c>
      <c r="D62" s="22"/>
    </row>
    <row r="63" spans="1:4" ht="52.5" hidden="1">
      <c r="A63" s="21" t="s">
        <v>76</v>
      </c>
      <c r="B63" s="21" t="s">
        <v>5</v>
      </c>
      <c r="C63" s="22">
        <f>ROUND($B$20*D63*12,2)</f>
        <v>0</v>
      </c>
      <c r="D63" s="22"/>
    </row>
    <row r="64" spans="1:4" ht="15" hidden="1">
      <c r="A64" s="24" t="s">
        <v>24</v>
      </c>
      <c r="B64" s="24"/>
      <c r="C64" s="25">
        <f>SUM(C60:C63)</f>
        <v>0</v>
      </c>
      <c r="D64" s="25">
        <f>SUM(D60:D63)</f>
        <v>0</v>
      </c>
    </row>
    <row r="65" spans="1:4" ht="15">
      <c r="A65" s="103" t="s">
        <v>77</v>
      </c>
      <c r="B65" s="103"/>
      <c r="C65" s="103"/>
      <c r="D65" s="103"/>
    </row>
    <row r="66" spans="1:4" ht="25.5" customHeight="1" hidden="1">
      <c r="A66" s="104" t="s">
        <v>60</v>
      </c>
      <c r="B66" s="21" t="s">
        <v>61</v>
      </c>
      <c r="C66" s="105">
        <f>ROUND($B$20*D66*12,2)</f>
        <v>0</v>
      </c>
      <c r="D66" s="106"/>
    </row>
    <row r="67" spans="1:4" ht="38.25" customHeight="1" hidden="1">
      <c r="A67" s="104"/>
      <c r="B67" s="21" t="s">
        <v>62</v>
      </c>
      <c r="C67" s="105"/>
      <c r="D67" s="107"/>
    </row>
    <row r="68" spans="1:4" ht="20.25" customHeight="1" hidden="1">
      <c r="A68" s="45" t="s">
        <v>78</v>
      </c>
      <c r="B68" s="21" t="s">
        <v>63</v>
      </c>
      <c r="C68" s="22">
        <f>ROUND($B$20*D68*12,2)</f>
        <v>0</v>
      </c>
      <c r="D68" s="22"/>
    </row>
    <row r="69" spans="1:4" ht="15" hidden="1">
      <c r="A69" s="21" t="s">
        <v>6</v>
      </c>
      <c r="B69" s="21" t="s">
        <v>7</v>
      </c>
      <c r="C69" s="22">
        <f>ROUND($B$20*D69*12,2)</f>
        <v>0</v>
      </c>
      <c r="D69" s="22"/>
    </row>
    <row r="70" spans="1:4" ht="15">
      <c r="A70" s="21" t="s">
        <v>8</v>
      </c>
      <c r="B70" s="21" t="s">
        <v>79</v>
      </c>
      <c r="C70" s="22">
        <f>ROUND($B$20*D70*12,2)</f>
        <v>262.1</v>
      </c>
      <c r="D70" s="22">
        <v>0.022</v>
      </c>
    </row>
    <row r="71" spans="1:4" ht="15" hidden="1">
      <c r="A71" s="21" t="s">
        <v>80</v>
      </c>
      <c r="B71" s="21" t="s">
        <v>7</v>
      </c>
      <c r="C71" s="22">
        <f>ROUND($B$20*D71*12,2)</f>
        <v>0</v>
      </c>
      <c r="D71" s="46"/>
    </row>
    <row r="72" spans="1:5" ht="15">
      <c r="A72" s="24" t="s">
        <v>24</v>
      </c>
      <c r="B72" s="24"/>
      <c r="C72" s="25">
        <f>SUM(C66:C71)</f>
        <v>262.1</v>
      </c>
      <c r="D72" s="25">
        <f>SUM(D66:D71)</f>
        <v>0.022</v>
      </c>
      <c r="E72" s="8"/>
    </row>
    <row r="73" spans="1:5" ht="15">
      <c r="A73" s="103"/>
      <c r="B73" s="103"/>
      <c r="C73" s="103"/>
      <c r="D73" s="103"/>
      <c r="E73" s="8"/>
    </row>
    <row r="74" spans="1:4" ht="15" hidden="1">
      <c r="A74" s="45" t="s">
        <v>4</v>
      </c>
      <c r="B74" s="21" t="s">
        <v>1</v>
      </c>
      <c r="C74" s="22">
        <f>ROUND($B$20*D74*12,2)</f>
        <v>0</v>
      </c>
      <c r="D74" s="22"/>
    </row>
    <row r="75" spans="1:4" ht="15" hidden="1">
      <c r="A75" s="45" t="s">
        <v>81</v>
      </c>
      <c r="B75" s="21"/>
      <c r="C75" s="22">
        <f>ROUND($B$20*D75*12,2)</f>
        <v>0</v>
      </c>
      <c r="D75" s="22"/>
    </row>
    <row r="76" spans="1:4" s="1" customFormat="1" ht="15">
      <c r="A76" s="24" t="s">
        <v>82</v>
      </c>
      <c r="B76" s="24"/>
      <c r="C76" s="25">
        <f>C72</f>
        <v>262.1</v>
      </c>
      <c r="D76" s="25">
        <f>D72</f>
        <v>0.022</v>
      </c>
    </row>
    <row r="77" spans="1:4" ht="15">
      <c r="A77" s="9"/>
      <c r="B77" s="9"/>
      <c r="C77" s="9"/>
      <c r="D77" s="10"/>
    </row>
    <row r="78" spans="1:4" ht="15">
      <c r="A78" s="9"/>
      <c r="B78" s="9"/>
      <c r="C78" s="61"/>
      <c r="D78" s="10"/>
    </row>
    <row r="79" spans="1:4" ht="15">
      <c r="A79" s="9"/>
      <c r="B79" s="9"/>
      <c r="C79" s="9"/>
      <c r="D79" s="10"/>
    </row>
    <row r="80" spans="1:4" ht="15">
      <c r="A80" s="9"/>
      <c r="B80" s="9"/>
      <c r="C80" s="35"/>
      <c r="D80" s="10"/>
    </row>
  </sheetData>
  <mergeCells count="24">
    <mergeCell ref="B12:D12"/>
    <mergeCell ref="A31:D31"/>
    <mergeCell ref="A41:D41"/>
    <mergeCell ref="A59:D59"/>
    <mergeCell ref="A16:D16"/>
    <mergeCell ref="A17:D17"/>
    <mergeCell ref="A18:D18"/>
    <mergeCell ref="A19:D19"/>
    <mergeCell ref="A22:D22"/>
    <mergeCell ref="B8:D8"/>
    <mergeCell ref="B10:D10"/>
    <mergeCell ref="B11:D11"/>
    <mergeCell ref="B2:D2"/>
    <mergeCell ref="B3:D3"/>
    <mergeCell ref="B4:D4"/>
    <mergeCell ref="B5:D5"/>
    <mergeCell ref="B6:D6"/>
    <mergeCell ref="B9:D9"/>
    <mergeCell ref="B7:D7"/>
    <mergeCell ref="A73:D73"/>
    <mergeCell ref="A65:D65"/>
    <mergeCell ref="A66:A67"/>
    <mergeCell ref="C66:C67"/>
    <mergeCell ref="D66:D6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149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416.8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2000.6400000000003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1350.4320000000002</v>
      </c>
      <c r="D23" s="46">
        <v>0.27</v>
      </c>
    </row>
    <row r="24" spans="1:7" ht="12.75">
      <c r="A24" s="23" t="s">
        <v>67</v>
      </c>
      <c r="B24" s="23"/>
      <c r="C24" s="25">
        <f>SUM(C22:C23)</f>
        <v>3351.0720000000006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3251.04</v>
      </c>
      <c r="D26" s="46">
        <v>0.65</v>
      </c>
    </row>
    <row r="27" spans="1:4" ht="12.75">
      <c r="A27" s="23" t="s">
        <v>67</v>
      </c>
      <c r="B27" s="23"/>
      <c r="C27" s="25">
        <f>SUM(C26:C26)</f>
        <v>3251.04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8052.576000000001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8052.576000000001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6201.984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15254.880000000001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3751.2000000000003</v>
      </c>
      <c r="D34" s="46">
        <v>0.75</v>
      </c>
    </row>
    <row r="35" spans="1:4" ht="12.75">
      <c r="A35" s="23" t="s">
        <v>67</v>
      </c>
      <c r="B35" s="23"/>
      <c r="C35" s="25">
        <f>SUM(C32:C34)</f>
        <v>25208.064000000002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3801.2160000000003</v>
      </c>
      <c r="D37" s="55">
        <v>0.76</v>
      </c>
    </row>
    <row r="38" spans="1:4" ht="12.75">
      <c r="A38" s="23" t="s">
        <v>67</v>
      </c>
      <c r="B38" s="23"/>
      <c r="C38" s="31">
        <f>C37</f>
        <v>3801.2160000000003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400.12800000000004</v>
      </c>
      <c r="D40" s="46">
        <v>0.08</v>
      </c>
    </row>
    <row r="41" spans="1:4" ht="12.75">
      <c r="A41" s="23" t="s">
        <v>67</v>
      </c>
      <c r="B41" s="23"/>
      <c r="C41" s="31">
        <f>C40</f>
        <v>400.12800000000004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44064.096000000005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150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420.4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2017.92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1362.096</v>
      </c>
      <c r="D23" s="46">
        <v>0.27</v>
      </c>
    </row>
    <row r="24" spans="1:7" ht="12.75">
      <c r="A24" s="23" t="s">
        <v>67</v>
      </c>
      <c r="B24" s="23"/>
      <c r="C24" s="25">
        <f>SUM(C22:C23)</f>
        <v>3380.016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3279.12</v>
      </c>
      <c r="D26" s="46">
        <v>0.65</v>
      </c>
    </row>
    <row r="27" spans="1:4" ht="12.75">
      <c r="A27" s="23" t="s">
        <v>67</v>
      </c>
      <c r="B27" s="23"/>
      <c r="C27" s="25">
        <f>SUM(C26:C26)</f>
        <v>3279.12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8122.128000000001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8122.128000000001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6255.552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15386.639999999998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3783.5999999999995</v>
      </c>
      <c r="D34" s="46">
        <v>0.75</v>
      </c>
    </row>
    <row r="35" spans="1:4" ht="12.75">
      <c r="A35" s="23" t="s">
        <v>67</v>
      </c>
      <c r="B35" s="23"/>
      <c r="C35" s="25">
        <f>SUM(C32:C34)</f>
        <v>25425.791999999994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3834.048</v>
      </c>
      <c r="D37" s="55">
        <v>0.76</v>
      </c>
    </row>
    <row r="38" spans="1:4" ht="12.75">
      <c r="A38" s="23" t="s">
        <v>67</v>
      </c>
      <c r="B38" s="23"/>
      <c r="C38" s="31">
        <f>C37</f>
        <v>3834.048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403.58399999999995</v>
      </c>
      <c r="D40" s="46">
        <v>0.08</v>
      </c>
    </row>
    <row r="41" spans="1:4" ht="12.75">
      <c r="A41" s="23" t="s">
        <v>67</v>
      </c>
      <c r="B41" s="23"/>
      <c r="C41" s="31">
        <f>C40</f>
        <v>403.58399999999995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44444.688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148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415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1992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1344.6000000000001</v>
      </c>
      <c r="D23" s="46">
        <v>0.27</v>
      </c>
    </row>
    <row r="24" spans="1:7" ht="12.75">
      <c r="A24" s="23" t="s">
        <v>67</v>
      </c>
      <c r="B24" s="23"/>
      <c r="C24" s="25">
        <f>SUM(C22:C23)</f>
        <v>3336.6000000000004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3237</v>
      </c>
      <c r="D26" s="46">
        <v>0.65</v>
      </c>
    </row>
    <row r="27" spans="1:4" ht="12.75">
      <c r="A27" s="23" t="s">
        <v>67</v>
      </c>
      <c r="B27" s="23"/>
      <c r="C27" s="25">
        <f>SUM(C26:C26)</f>
        <v>3237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8017.800000000001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8017.800000000001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6175.200000000001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15189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3735</v>
      </c>
      <c r="D34" s="46">
        <v>0.75</v>
      </c>
    </row>
    <row r="35" spans="1:4" ht="12.75">
      <c r="A35" s="23" t="s">
        <v>67</v>
      </c>
      <c r="B35" s="23"/>
      <c r="C35" s="25">
        <f>SUM(C32:C34)</f>
        <v>25099.2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3784.7999999999997</v>
      </c>
      <c r="D37" s="55">
        <v>0.76</v>
      </c>
    </row>
    <row r="38" spans="1:4" ht="12.75">
      <c r="A38" s="23" t="s">
        <v>67</v>
      </c>
      <c r="B38" s="23"/>
      <c r="C38" s="31">
        <f>C37</f>
        <v>3784.7999999999997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398.40000000000003</v>
      </c>
      <c r="D40" s="46">
        <v>0.08</v>
      </c>
    </row>
    <row r="41" spans="1:4" ht="12.75">
      <c r="A41" s="23" t="s">
        <v>67</v>
      </c>
      <c r="B41" s="23"/>
      <c r="C41" s="31">
        <f>C40</f>
        <v>398.40000000000003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43873.80000000001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H47"/>
  <sheetViews>
    <sheetView workbookViewId="0" topLeftCell="A30">
      <selection activeCell="D41" sqref="D41"/>
    </sheetView>
  </sheetViews>
  <sheetFormatPr defaultColWidth="9.140625" defaultRowHeight="12.75"/>
  <cols>
    <col min="1" max="1" width="66.57421875" style="13" customWidth="1"/>
    <col min="2" max="2" width="28.7109375" style="13" customWidth="1"/>
    <col min="3" max="3" width="13.421875" style="17" customWidth="1"/>
    <col min="4" max="4" width="12.28125" style="50" customWidth="1"/>
    <col min="5" max="16384" width="10.28125" style="13" customWidth="1"/>
  </cols>
  <sheetData>
    <row r="1" spans="1:4" ht="12.75">
      <c r="A1" s="11"/>
      <c r="B1" s="11"/>
      <c r="C1" s="12"/>
      <c r="D1" s="48"/>
    </row>
    <row r="2" spans="1:4" ht="15">
      <c r="A2" s="14"/>
      <c r="B2" s="91" t="s">
        <v>84</v>
      </c>
      <c r="C2" s="91"/>
      <c r="D2" s="91"/>
    </row>
    <row r="3" spans="1:4" ht="12.75">
      <c r="A3" s="14"/>
      <c r="B3" s="82"/>
      <c r="C3" s="82"/>
      <c r="D3" s="82"/>
    </row>
    <row r="4" spans="1:4" ht="12.75">
      <c r="A4" s="14"/>
      <c r="B4" s="90" t="s">
        <v>85</v>
      </c>
      <c r="C4" s="90"/>
      <c r="D4" s="90"/>
    </row>
    <row r="5" spans="1:4" ht="12.75">
      <c r="A5" s="14"/>
      <c r="B5" s="81" t="s">
        <v>64</v>
      </c>
      <c r="C5" s="81"/>
      <c r="D5" s="81"/>
    </row>
    <row r="6" spans="1:4" ht="12.75">
      <c r="A6" s="14"/>
      <c r="B6" s="90" t="s">
        <v>86</v>
      </c>
      <c r="C6" s="90"/>
      <c r="D6" s="90"/>
    </row>
    <row r="7" spans="1:4" ht="12.75">
      <c r="A7" s="14"/>
      <c r="B7" s="81" t="s">
        <v>2</v>
      </c>
      <c r="C7" s="81"/>
      <c r="D7" s="81"/>
    </row>
    <row r="8" spans="1:4" ht="12.75">
      <c r="A8" s="14"/>
      <c r="B8" s="90" t="s">
        <v>87</v>
      </c>
      <c r="C8" s="90"/>
      <c r="D8" s="90"/>
    </row>
    <row r="9" spans="1:4" ht="12.75">
      <c r="A9" s="14"/>
      <c r="B9" s="81" t="s">
        <v>3</v>
      </c>
      <c r="C9" s="81"/>
      <c r="D9" s="81"/>
    </row>
    <row r="10" spans="1:4" ht="12.75">
      <c r="A10" s="14"/>
      <c r="B10" s="82"/>
      <c r="C10" s="82"/>
      <c r="D10" s="82"/>
    </row>
    <row r="11" spans="1:4" ht="12.75">
      <c r="A11" s="14"/>
      <c r="B11" s="90"/>
      <c r="C11" s="90"/>
      <c r="D11" s="90"/>
    </row>
    <row r="12" spans="1:4" ht="12.75">
      <c r="A12" s="14"/>
      <c r="B12" s="81" t="s">
        <v>65</v>
      </c>
      <c r="C12" s="81"/>
      <c r="D12" s="81"/>
    </row>
    <row r="13" spans="1:4" ht="12.75">
      <c r="A13" s="14"/>
      <c r="B13" s="14"/>
      <c r="C13" s="15"/>
      <c r="D13" s="49"/>
    </row>
    <row r="14" spans="1:4" ht="12.75">
      <c r="A14" s="87" t="s">
        <v>9</v>
      </c>
      <c r="B14" s="87"/>
      <c r="C14" s="87"/>
      <c r="D14" s="87"/>
    </row>
    <row r="15" spans="1:4" ht="12.75">
      <c r="A15" s="87" t="s">
        <v>10</v>
      </c>
      <c r="B15" s="87"/>
      <c r="C15" s="87"/>
      <c r="D15" s="87"/>
    </row>
    <row r="16" spans="1:4" ht="12.75">
      <c r="A16" s="88" t="s">
        <v>147</v>
      </c>
      <c r="B16" s="88"/>
      <c r="C16" s="88"/>
      <c r="D16" s="88"/>
    </row>
    <row r="17" spans="1:4" ht="12.75">
      <c r="A17" s="89"/>
      <c r="B17" s="89"/>
      <c r="C17" s="89"/>
      <c r="D17" s="89"/>
    </row>
    <row r="18" ht="12.75">
      <c r="B18" s="47">
        <v>798</v>
      </c>
    </row>
    <row r="19" spans="1:4" s="16" customFormat="1" ht="39">
      <c r="A19" s="18" t="s">
        <v>11</v>
      </c>
      <c r="B19" s="18" t="s">
        <v>12</v>
      </c>
      <c r="C19" s="19" t="s">
        <v>13</v>
      </c>
      <c r="D19" s="51" t="s">
        <v>66</v>
      </c>
    </row>
    <row r="20" spans="1:4" ht="10.5" customHeight="1">
      <c r="A20" s="86" t="s">
        <v>88</v>
      </c>
      <c r="B20" s="86"/>
      <c r="C20" s="86"/>
      <c r="D20" s="86"/>
    </row>
    <row r="21" spans="1:4" ht="13.5">
      <c r="A21" s="26" t="s">
        <v>37</v>
      </c>
      <c r="B21" s="27"/>
      <c r="C21" s="28"/>
      <c r="D21" s="51"/>
    </row>
    <row r="22" spans="1:4" ht="66">
      <c r="A22" s="27" t="s">
        <v>93</v>
      </c>
      <c r="B22" s="27" t="s">
        <v>92</v>
      </c>
      <c r="C22" s="22">
        <f>B18*D22*12</f>
        <v>3830.4000000000005</v>
      </c>
      <c r="D22" s="46">
        <v>0.4</v>
      </c>
    </row>
    <row r="23" spans="1:4" ht="66">
      <c r="A23" s="27" t="s">
        <v>94</v>
      </c>
      <c r="B23" s="27" t="s">
        <v>95</v>
      </c>
      <c r="C23" s="22">
        <f>B18*D23*12</f>
        <v>2585.52</v>
      </c>
      <c r="D23" s="46">
        <v>0.27</v>
      </c>
    </row>
    <row r="24" spans="1:7" ht="12.75">
      <c r="A24" s="23" t="s">
        <v>67</v>
      </c>
      <c r="B24" s="23"/>
      <c r="C24" s="25">
        <f>SUM(C22:C23)</f>
        <v>6415.92</v>
      </c>
      <c r="D24" s="52">
        <f>SUM(D22:D23)</f>
        <v>0.67</v>
      </c>
      <c r="E24" s="29"/>
      <c r="F24" s="29"/>
      <c r="G24" s="29"/>
    </row>
    <row r="25" spans="1:4" ht="13.5">
      <c r="A25" s="26" t="s">
        <v>51</v>
      </c>
      <c r="B25" s="27"/>
      <c r="C25" s="19"/>
      <c r="D25" s="53"/>
    </row>
    <row r="26" spans="1:4" ht="39">
      <c r="A26" s="27" t="s">
        <v>89</v>
      </c>
      <c r="B26" s="27" t="s">
        <v>90</v>
      </c>
      <c r="C26" s="60">
        <f>B18*D26*12</f>
        <v>6224.400000000001</v>
      </c>
      <c r="D26" s="46">
        <v>0.65</v>
      </c>
    </row>
    <row r="27" spans="1:4" ht="12.75">
      <c r="A27" s="23" t="s">
        <v>67</v>
      </c>
      <c r="B27" s="23"/>
      <c r="C27" s="25">
        <f>SUM(C26:C26)</f>
        <v>6224.400000000001</v>
      </c>
      <c r="D27" s="52">
        <f>SUM(D26:D26)</f>
        <v>0.65</v>
      </c>
    </row>
    <row r="28" spans="1:4" ht="11.25" customHeight="1">
      <c r="A28" s="83" t="s">
        <v>68</v>
      </c>
      <c r="B28" s="84"/>
      <c r="C28" s="84"/>
      <c r="D28" s="85"/>
    </row>
    <row r="29" spans="1:5" ht="159.75" customHeight="1">
      <c r="A29" s="27" t="s">
        <v>100</v>
      </c>
      <c r="B29" s="27" t="s">
        <v>7</v>
      </c>
      <c r="C29" s="22">
        <f>B18*D29*12</f>
        <v>15417.36</v>
      </c>
      <c r="D29" s="46">
        <v>1.61</v>
      </c>
      <c r="E29" s="17"/>
    </row>
    <row r="30" spans="1:4" ht="12.75">
      <c r="A30" s="23" t="s">
        <v>67</v>
      </c>
      <c r="B30" s="23"/>
      <c r="C30" s="25">
        <f>SUM(C29:C29)</f>
        <v>15417.36</v>
      </c>
      <c r="D30" s="52">
        <f>SUM(D29:D29)</f>
        <v>1.61</v>
      </c>
    </row>
    <row r="31" spans="1:4" ht="13.5">
      <c r="A31" s="86" t="s">
        <v>69</v>
      </c>
      <c r="B31" s="86"/>
      <c r="C31" s="86"/>
      <c r="D31" s="86"/>
    </row>
    <row r="32" spans="1:4" ht="144.75" customHeight="1">
      <c r="A32" s="64" t="s">
        <v>101</v>
      </c>
      <c r="B32" s="63" t="s">
        <v>7</v>
      </c>
      <c r="C32" s="62">
        <f>B18*D32*12</f>
        <v>11874.24</v>
      </c>
      <c r="D32" s="59">
        <v>1.24</v>
      </c>
    </row>
    <row r="33" spans="1:4" ht="144.75">
      <c r="A33" s="27" t="s">
        <v>98</v>
      </c>
      <c r="B33" s="27" t="s">
        <v>7</v>
      </c>
      <c r="C33" s="30">
        <f>B18*D33*12</f>
        <v>29206.799999999996</v>
      </c>
      <c r="D33" s="54">
        <v>3.05</v>
      </c>
    </row>
    <row r="34" spans="1:4" ht="12.75">
      <c r="A34" s="27" t="s">
        <v>8</v>
      </c>
      <c r="B34" s="27" t="s">
        <v>99</v>
      </c>
      <c r="C34" s="22">
        <f>B18*D34*12</f>
        <v>7182</v>
      </c>
      <c r="D34" s="46">
        <v>0.75</v>
      </c>
    </row>
    <row r="35" spans="1:4" ht="12.75">
      <c r="A35" s="23" t="s">
        <v>67</v>
      </c>
      <c r="B35" s="23"/>
      <c r="C35" s="25">
        <f>SUM(C32:C34)</f>
        <v>48263.03999999999</v>
      </c>
      <c r="D35" s="52">
        <f>SUM(D32:D34)</f>
        <v>5.04</v>
      </c>
    </row>
    <row r="36" spans="1:4" ht="11.25" customHeight="1">
      <c r="A36" s="86" t="s">
        <v>70</v>
      </c>
      <c r="B36" s="86"/>
      <c r="C36" s="86"/>
      <c r="D36" s="86"/>
    </row>
    <row r="37" spans="1:4" ht="39">
      <c r="A37" s="27" t="s">
        <v>96</v>
      </c>
      <c r="B37" s="27" t="s">
        <v>90</v>
      </c>
      <c r="C37" s="30">
        <f>B18*D37*12</f>
        <v>7277.76</v>
      </c>
      <c r="D37" s="55">
        <v>0.76</v>
      </c>
    </row>
    <row r="38" spans="1:4" ht="12.75">
      <c r="A38" s="23" t="s">
        <v>67</v>
      </c>
      <c r="B38" s="23"/>
      <c r="C38" s="31">
        <f>C37</f>
        <v>7277.76</v>
      </c>
      <c r="D38" s="56">
        <f>D37</f>
        <v>0.76</v>
      </c>
    </row>
    <row r="39" spans="1:4" ht="12" customHeight="1">
      <c r="A39" s="86" t="s">
        <v>71</v>
      </c>
      <c r="B39" s="86"/>
      <c r="C39" s="86"/>
      <c r="D39" s="86"/>
    </row>
    <row r="40" spans="1:4" ht="36.75" customHeight="1">
      <c r="A40" s="27" t="s">
        <v>97</v>
      </c>
      <c r="B40" s="27" t="s">
        <v>7</v>
      </c>
      <c r="C40" s="22">
        <f>B18*D40*12</f>
        <v>766.08</v>
      </c>
      <c r="D40" s="46">
        <v>0.08</v>
      </c>
    </row>
    <row r="41" spans="1:4" ht="12.75">
      <c r="A41" s="23" t="s">
        <v>67</v>
      </c>
      <c r="B41" s="23"/>
      <c r="C41" s="31">
        <f>C40</f>
        <v>766.08</v>
      </c>
      <c r="D41" s="56">
        <f>D40</f>
        <v>0.08</v>
      </c>
    </row>
    <row r="42" spans="1:8" ht="12.75">
      <c r="A42" s="23" t="s">
        <v>83</v>
      </c>
      <c r="B42" s="23"/>
      <c r="C42" s="31">
        <f>C24+C27+C30+C35+C38+C41</f>
        <v>84364.56</v>
      </c>
      <c r="D42" s="57">
        <f>D24+D30+D35+D38+D41+D27</f>
        <v>8.81</v>
      </c>
      <c r="E42" s="29"/>
      <c r="F42" s="29"/>
      <c r="G42" s="29"/>
      <c r="H42" s="29"/>
    </row>
    <row r="43" spans="1:4" ht="12.75">
      <c r="A43" s="32"/>
      <c r="B43" s="32"/>
      <c r="C43" s="33"/>
      <c r="D43" s="58"/>
    </row>
    <row r="44" spans="1:4" ht="12.75">
      <c r="A44" s="32"/>
      <c r="B44" s="32"/>
      <c r="C44" s="36"/>
      <c r="D44" s="58"/>
    </row>
    <row r="45" spans="1:4" ht="12.75">
      <c r="A45" s="32"/>
      <c r="B45" s="32"/>
      <c r="C45" s="33"/>
      <c r="D45" s="58"/>
    </row>
    <row r="46" spans="1:4" ht="12.75">
      <c r="A46" s="32"/>
      <c r="B46" s="32"/>
      <c r="C46" s="33"/>
      <c r="D46" s="58"/>
    </row>
    <row r="47" spans="1:4" ht="12.75">
      <c r="A47" s="32"/>
      <c r="B47" s="32"/>
      <c r="C47" s="33"/>
      <c r="D47" s="58"/>
    </row>
  </sheetData>
  <mergeCells count="20">
    <mergeCell ref="A36:D36"/>
    <mergeCell ref="A39:D39"/>
    <mergeCell ref="A14:D14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A28:D28"/>
    <mergeCell ref="A31:D31"/>
    <mergeCell ref="A15:D15"/>
    <mergeCell ref="A16:D16"/>
    <mergeCell ref="A17:D17"/>
    <mergeCell ref="A20:D20"/>
    <mergeCell ref="B11:D11"/>
    <mergeCell ref="B12:D12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ЖКХ3 пользователь</cp:lastModifiedBy>
  <cp:lastPrinted>2018-01-18T06:40:41Z</cp:lastPrinted>
  <dcterms:created xsi:type="dcterms:W3CDTF">1996-10-08T23:32:33Z</dcterms:created>
  <dcterms:modified xsi:type="dcterms:W3CDTF">2018-06-05T08:22:11Z</dcterms:modified>
  <cp:category/>
  <cp:version/>
  <cp:contentType/>
  <cp:contentStatus/>
</cp:coreProperties>
</file>