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855" windowHeight="1234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6" i="1"/>
  <c r="E46"/>
  <c r="F46"/>
  <c r="C48"/>
  <c r="C46" s="1"/>
  <c r="R7"/>
  <c r="R8"/>
  <c r="R10"/>
  <c r="R11"/>
  <c r="R12"/>
  <c r="R15"/>
  <c r="R16"/>
  <c r="R18"/>
  <c r="R21"/>
  <c r="R22"/>
  <c r="R23"/>
  <c r="R24"/>
  <c r="R25"/>
  <c r="R26"/>
  <c r="R28"/>
  <c r="R29"/>
  <c r="R30"/>
  <c r="R31"/>
  <c r="R32"/>
  <c r="R33"/>
  <c r="R35"/>
  <c r="R36"/>
  <c r="R37"/>
  <c r="R38"/>
  <c r="R39"/>
  <c r="R41"/>
  <c r="R42"/>
  <c r="R44"/>
  <c r="R45"/>
  <c r="R47"/>
  <c r="R49"/>
  <c r="R50"/>
  <c r="R53"/>
  <c r="R54"/>
  <c r="R56"/>
  <c r="R59"/>
  <c r="R60"/>
  <c r="R61"/>
  <c r="R62"/>
  <c r="R66"/>
  <c r="R69"/>
  <c r="R70"/>
  <c r="Q7"/>
  <c r="Q8"/>
  <c r="Q9"/>
  <c r="Q10"/>
  <c r="Q11"/>
  <c r="Q12"/>
  <c r="Q15"/>
  <c r="Q16"/>
  <c r="Q18"/>
  <c r="Q21"/>
  <c r="Q22"/>
  <c r="Q23"/>
  <c r="Q24"/>
  <c r="Q25"/>
  <c r="Q26"/>
  <c r="Q28"/>
  <c r="Q29"/>
  <c r="Q30"/>
  <c r="Q31"/>
  <c r="Q32"/>
  <c r="Q33"/>
  <c r="Q35"/>
  <c r="Q36"/>
  <c r="Q37"/>
  <c r="Q38"/>
  <c r="Q39"/>
  <c r="Q41"/>
  <c r="Q42"/>
  <c r="Q44"/>
  <c r="Q45"/>
  <c r="Q47"/>
  <c r="Q49"/>
  <c r="Q50"/>
  <c r="Q53"/>
  <c r="Q54"/>
  <c r="Q56"/>
  <c r="Q59"/>
  <c r="Q60"/>
  <c r="Q61"/>
  <c r="Q62"/>
  <c r="Q66"/>
  <c r="Q69"/>
  <c r="Q70"/>
  <c r="P7"/>
  <c r="O7" s="1"/>
  <c r="P8"/>
  <c r="O8" s="1"/>
  <c r="P9"/>
  <c r="P10"/>
  <c r="O10" s="1"/>
  <c r="P11"/>
  <c r="O11" s="1"/>
  <c r="P12"/>
  <c r="O12" s="1"/>
  <c r="P15"/>
  <c r="O15" s="1"/>
  <c r="P16"/>
  <c r="O16" s="1"/>
  <c r="P18"/>
  <c r="O18" s="1"/>
  <c r="P21"/>
  <c r="O21" s="1"/>
  <c r="P22"/>
  <c r="O22" s="1"/>
  <c r="P23"/>
  <c r="O23" s="1"/>
  <c r="P24"/>
  <c r="O24" s="1"/>
  <c r="P25"/>
  <c r="O25" s="1"/>
  <c r="P26"/>
  <c r="O26" s="1"/>
  <c r="P28"/>
  <c r="O28" s="1"/>
  <c r="P29"/>
  <c r="O29" s="1"/>
  <c r="P30"/>
  <c r="O30" s="1"/>
  <c r="P31"/>
  <c r="O31" s="1"/>
  <c r="P32"/>
  <c r="O32" s="1"/>
  <c r="P33"/>
  <c r="O33" s="1"/>
  <c r="P35"/>
  <c r="O35" s="1"/>
  <c r="P36"/>
  <c r="O36" s="1"/>
  <c r="P37"/>
  <c r="O37" s="1"/>
  <c r="P38"/>
  <c r="O38" s="1"/>
  <c r="P39"/>
  <c r="O39" s="1"/>
  <c r="P41"/>
  <c r="O41" s="1"/>
  <c r="P42"/>
  <c r="O42" s="1"/>
  <c r="P44"/>
  <c r="O44" s="1"/>
  <c r="P45"/>
  <c r="O45" s="1"/>
  <c r="P47"/>
  <c r="P49"/>
  <c r="O49" s="1"/>
  <c r="P50"/>
  <c r="O50" s="1"/>
  <c r="P53"/>
  <c r="O53" s="1"/>
  <c r="P54"/>
  <c r="O54" s="1"/>
  <c r="P56"/>
  <c r="O56" s="1"/>
  <c r="P59"/>
  <c r="O59" s="1"/>
  <c r="P60"/>
  <c r="O60" s="1"/>
  <c r="P61"/>
  <c r="O61" s="1"/>
  <c r="P62"/>
  <c r="O62" s="1"/>
  <c r="P66"/>
  <c r="O66" s="1"/>
  <c r="P69"/>
  <c r="O69" s="1"/>
  <c r="P70"/>
  <c r="O70" s="1"/>
  <c r="H17"/>
  <c r="H13" s="1"/>
  <c r="H6" s="1"/>
  <c r="I17"/>
  <c r="I13" s="1"/>
  <c r="I6" s="1"/>
  <c r="J17"/>
  <c r="K17"/>
  <c r="K13" s="1"/>
  <c r="L17"/>
  <c r="M17"/>
  <c r="M13" s="1"/>
  <c r="M6" s="1"/>
  <c r="N17"/>
  <c r="N13" s="1"/>
  <c r="N6" s="1"/>
  <c r="C35"/>
  <c r="C36"/>
  <c r="C37"/>
  <c r="C38"/>
  <c r="C39"/>
  <c r="E34"/>
  <c r="Q34" s="1"/>
  <c r="F34"/>
  <c r="C34" s="1"/>
  <c r="G34"/>
  <c r="H34"/>
  <c r="I34"/>
  <c r="J34"/>
  <c r="K34"/>
  <c r="L34"/>
  <c r="M34"/>
  <c r="N34"/>
  <c r="D34"/>
  <c r="P34" s="1"/>
  <c r="C26"/>
  <c r="K26"/>
  <c r="G26"/>
  <c r="D27"/>
  <c r="P27" s="1"/>
  <c r="E27"/>
  <c r="Q27" s="1"/>
  <c r="F27"/>
  <c r="R27" s="1"/>
  <c r="G27"/>
  <c r="H27"/>
  <c r="H19" s="1"/>
  <c r="I27"/>
  <c r="I19" s="1"/>
  <c r="J27"/>
  <c r="J19" s="1"/>
  <c r="K27"/>
  <c r="L27"/>
  <c r="L19" s="1"/>
  <c r="M27"/>
  <c r="M19" s="1"/>
  <c r="N27"/>
  <c r="N19" s="1"/>
  <c r="C32"/>
  <c r="C29"/>
  <c r="E57"/>
  <c r="Q57" s="1"/>
  <c r="G57"/>
  <c r="H57"/>
  <c r="I57"/>
  <c r="J57"/>
  <c r="K57"/>
  <c r="L57"/>
  <c r="M57"/>
  <c r="N57"/>
  <c r="E58"/>
  <c r="Q58" s="1"/>
  <c r="F58"/>
  <c r="R58" s="1"/>
  <c r="D58"/>
  <c r="D57" s="1"/>
  <c r="P57" s="1"/>
  <c r="C60"/>
  <c r="C59"/>
  <c r="E55"/>
  <c r="Q55" s="1"/>
  <c r="F55"/>
  <c r="R55" s="1"/>
  <c r="D55"/>
  <c r="P55" s="1"/>
  <c r="O55" s="1"/>
  <c r="C56"/>
  <c r="J13"/>
  <c r="J6" s="1"/>
  <c r="L13"/>
  <c r="L6" s="1"/>
  <c r="D17"/>
  <c r="P17" s="1"/>
  <c r="O17" s="1"/>
  <c r="E17"/>
  <c r="Q17" s="1"/>
  <c r="F17"/>
  <c r="R17" s="1"/>
  <c r="E14"/>
  <c r="E13" s="1"/>
  <c r="Q13" s="1"/>
  <c r="F14"/>
  <c r="D14"/>
  <c r="P14" s="1"/>
  <c r="C15"/>
  <c r="C16"/>
  <c r="C69"/>
  <c r="G51"/>
  <c r="H51"/>
  <c r="I51"/>
  <c r="J51"/>
  <c r="K51"/>
  <c r="L51"/>
  <c r="M51"/>
  <c r="N51"/>
  <c r="C53"/>
  <c r="C54"/>
  <c r="E52"/>
  <c r="Q52" s="1"/>
  <c r="F52"/>
  <c r="R52" s="1"/>
  <c r="D52"/>
  <c r="P52" s="1"/>
  <c r="C47"/>
  <c r="C49"/>
  <c r="C50"/>
  <c r="P46"/>
  <c r="C70"/>
  <c r="C41"/>
  <c r="C42"/>
  <c r="E40"/>
  <c r="Q40" s="1"/>
  <c r="F40"/>
  <c r="R40" s="1"/>
  <c r="D40"/>
  <c r="P40" s="1"/>
  <c r="C18"/>
  <c r="C7"/>
  <c r="C10"/>
  <c r="C11"/>
  <c r="F9"/>
  <c r="C9" s="1"/>
  <c r="D20"/>
  <c r="D19" s="1"/>
  <c r="P19" s="1"/>
  <c r="E20"/>
  <c r="E19" s="1"/>
  <c r="Q19" s="1"/>
  <c r="F20"/>
  <c r="R20" s="1"/>
  <c r="C22"/>
  <c r="C23"/>
  <c r="C24"/>
  <c r="C25"/>
  <c r="C21"/>
  <c r="G18"/>
  <c r="G17" s="1"/>
  <c r="G13" s="1"/>
  <c r="G6" s="1"/>
  <c r="C31"/>
  <c r="C30"/>
  <c r="C28"/>
  <c r="C27" s="1"/>
  <c r="K33"/>
  <c r="K42"/>
  <c r="G33"/>
  <c r="G42"/>
  <c r="D68"/>
  <c r="P68" s="1"/>
  <c r="E68"/>
  <c r="Q68" s="1"/>
  <c r="F68"/>
  <c r="R68" s="1"/>
  <c r="H68"/>
  <c r="H67" s="1"/>
  <c r="I68"/>
  <c r="I67" s="1"/>
  <c r="J68"/>
  <c r="J67" s="1"/>
  <c r="L68"/>
  <c r="L67" s="1"/>
  <c r="M68"/>
  <c r="M67" s="1"/>
  <c r="N68"/>
  <c r="N67" s="1"/>
  <c r="G69"/>
  <c r="G68" s="1"/>
  <c r="G67" s="1"/>
  <c r="K69"/>
  <c r="K68" s="1"/>
  <c r="K67" s="1"/>
  <c r="K66"/>
  <c r="K65" s="1"/>
  <c r="K64" s="1"/>
  <c r="G66"/>
  <c r="G65" s="1"/>
  <c r="G64" s="1"/>
  <c r="D65"/>
  <c r="P65" s="1"/>
  <c r="E65"/>
  <c r="E64" s="1"/>
  <c r="Q64" s="1"/>
  <c r="F65"/>
  <c r="F64" s="1"/>
  <c r="R64" s="1"/>
  <c r="H65"/>
  <c r="H64" s="1"/>
  <c r="I65"/>
  <c r="I64" s="1"/>
  <c r="J65"/>
  <c r="J64" s="1"/>
  <c r="L65"/>
  <c r="L64" s="1"/>
  <c r="M65"/>
  <c r="M64" s="1"/>
  <c r="N65"/>
  <c r="N64" s="1"/>
  <c r="C66"/>
  <c r="C65" s="1"/>
  <c r="C64" s="1"/>
  <c r="C44"/>
  <c r="G44"/>
  <c r="K44"/>
  <c r="K43" s="1"/>
  <c r="K45"/>
  <c r="G45"/>
  <c r="C45"/>
  <c r="K46"/>
  <c r="L46"/>
  <c r="L43" s="1"/>
  <c r="M46"/>
  <c r="M43" s="1"/>
  <c r="N46"/>
  <c r="N43" s="1"/>
  <c r="H46"/>
  <c r="H43" s="1"/>
  <c r="I46"/>
  <c r="J46"/>
  <c r="J43" s="1"/>
  <c r="G47"/>
  <c r="G46" s="1"/>
  <c r="H40"/>
  <c r="I40"/>
  <c r="J40"/>
  <c r="L40"/>
  <c r="M40"/>
  <c r="N40"/>
  <c r="C33"/>
  <c r="K9"/>
  <c r="G9"/>
  <c r="R46" l="1"/>
  <c r="Q46"/>
  <c r="I43"/>
  <c r="I5" s="1"/>
  <c r="G43"/>
  <c r="O47"/>
  <c r="O9"/>
  <c r="O40"/>
  <c r="O52"/>
  <c r="N5"/>
  <c r="H5"/>
  <c r="J5"/>
  <c r="M5"/>
  <c r="O68"/>
  <c r="L5"/>
  <c r="O57"/>
  <c r="O27"/>
  <c r="F13"/>
  <c r="R13" s="1"/>
  <c r="F57"/>
  <c r="R57" s="1"/>
  <c r="K6"/>
  <c r="F19"/>
  <c r="R19" s="1"/>
  <c r="O19" s="1"/>
  <c r="P20"/>
  <c r="Q65"/>
  <c r="O65" s="1"/>
  <c r="R34"/>
  <c r="O34" s="1"/>
  <c r="R14"/>
  <c r="P58"/>
  <c r="O58" s="1"/>
  <c r="Q20"/>
  <c r="R65"/>
  <c r="E51"/>
  <c r="Q51" s="1"/>
  <c r="E6"/>
  <c r="Q14"/>
  <c r="O14" s="1"/>
  <c r="R9"/>
  <c r="D13"/>
  <c r="C58"/>
  <c r="C57" s="1"/>
  <c r="F51"/>
  <c r="R51" s="1"/>
  <c r="C55"/>
  <c r="C52"/>
  <c r="C40"/>
  <c r="C17"/>
  <c r="C14"/>
  <c r="D51"/>
  <c r="P51" s="1"/>
  <c r="O51" s="1"/>
  <c r="C68"/>
  <c r="C67" s="1"/>
  <c r="C20"/>
  <c r="C19" s="1"/>
  <c r="F67"/>
  <c r="R67" s="1"/>
  <c r="D64"/>
  <c r="P64" s="1"/>
  <c r="O64" s="1"/>
  <c r="D67"/>
  <c r="P67" s="1"/>
  <c r="G40"/>
  <c r="G19" s="1"/>
  <c r="G5" s="1"/>
  <c r="K40"/>
  <c r="K19" s="1"/>
  <c r="K5" s="1"/>
  <c r="E67"/>
  <c r="Q67" s="1"/>
  <c r="O46" l="1"/>
  <c r="D6"/>
  <c r="P13"/>
  <c r="O13" s="1"/>
  <c r="Q6"/>
  <c r="F43"/>
  <c r="R43" s="1"/>
  <c r="E43"/>
  <c r="Q43" s="1"/>
  <c r="O67"/>
  <c r="F6"/>
  <c r="D43"/>
  <c r="P43" s="1"/>
  <c r="O20"/>
  <c r="C13"/>
  <c r="C6" s="1"/>
  <c r="C51"/>
  <c r="C43" s="1"/>
  <c r="O43" l="1"/>
  <c r="E5"/>
  <c r="Q5" s="1"/>
  <c r="F5"/>
  <c r="R5" s="1"/>
  <c r="R6"/>
  <c r="P6"/>
  <c r="D5"/>
  <c r="P5" s="1"/>
  <c r="C5"/>
  <c r="O5" l="1"/>
  <c r="O6"/>
</calcChain>
</file>

<file path=xl/sharedStrings.xml><?xml version="1.0" encoding="utf-8"?>
<sst xmlns="http://schemas.openxmlformats.org/spreadsheetml/2006/main" count="83" uniqueCount="59">
  <si>
    <t>Наименование объекта</t>
  </si>
  <si>
    <t>ИТОГО                  по 2023</t>
  </si>
  <si>
    <t>2023 год</t>
  </si>
  <si>
    <t>ИТОГО             по 2024</t>
  </si>
  <si>
    <t>2024 год</t>
  </si>
  <si>
    <t>ИТОГО             по 2025</t>
  </si>
  <si>
    <t>2025 год</t>
  </si>
  <si>
    <t>ИТОГО</t>
  </si>
  <si>
    <t>Федеральный бюджет</t>
  </si>
  <si>
    <t>Областной бюджет</t>
  </si>
  <si>
    <t>Местный бюджет</t>
  </si>
  <si>
    <t>Итого по программе</t>
  </si>
  <si>
    <t>Подпрограмма "Чистая вода"</t>
  </si>
  <si>
    <t>Подпрограмма "Модернизация объектов коммунальной инфраструктуры"</t>
  </si>
  <si>
    <t>Строительство газопроводов и газовых сетей</t>
  </si>
  <si>
    <t>Капитальные вложения в объекты муниципальной собственности</t>
  </si>
  <si>
    <t>Подпрограмма "Природоохранные мероприятия, оздоровление экологической обстановки в Аргаяшском муниципальном районе"</t>
  </si>
  <si>
    <t>Экологические мероприятия</t>
  </si>
  <si>
    <t>Муниципальный проект "Чистая страна"</t>
  </si>
  <si>
    <t>Ликвидация несанкционированных свалок</t>
  </si>
  <si>
    <t>Подпрограмма «Обеспечение жильем молодых семей»</t>
  </si>
  <si>
    <t>Социальные выплаты на улучшение жилищных условий граждан</t>
  </si>
  <si>
    <t>Предоставление молодым семьям-участникам подпрограммы социальных выплат на приобретение (строительство) жилья</t>
  </si>
  <si>
    <t>Подпрограмма «Мероприятия по переселению граждан из жилищного фонда,признанного непригодным для проживания в Аргаяшском муниципальном районе"</t>
  </si>
  <si>
    <t>Строительство  (приобретение) жилых помещений для огсуществления мероприятий по переселению граждан из жилищного фонда, признанного напригодным для проживания</t>
  </si>
  <si>
    <t xml:space="preserve">Подпрограмма «Организация деятельности предприятий ЖКХ» </t>
  </si>
  <si>
    <t>Модернизация, реконструкция, капитальный ремонт и ремонт систем водоснабжения, водоотведения, систем электроснабжения, теплоснабжения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</si>
  <si>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т.ч. проектно-изыскательские работы, капитальный ремонт газовых</t>
  </si>
  <si>
    <t>Ликвидация накопленного вреда окружающей среде за счет экологических платежей</t>
  </si>
  <si>
    <t>ИТОГО  2023-2025 годы</t>
  </si>
  <si>
    <t>Байрамгуловское сп Ремонт скважины на водопроводе, павильен на скважину</t>
  </si>
  <si>
    <t>Камышевское сп Установка частотного оборудования на скважину и кап.ремонта водовода д.Чапаева</t>
  </si>
  <si>
    <t>Приложение 3</t>
  </si>
  <si>
    <t>Строительство и реконструкция (модернизация) объектов питьевого водоснабжения:</t>
  </si>
  <si>
    <t xml:space="preserve">Ресурсное обеспечение реализации муниципальной программы "Развитие жилищно-коммунального хозяйства, инфраструктуры и экологические мероприятия"за счет средств бюджета Аргаяшского муниципального района </t>
  </si>
  <si>
    <t>Водонасосная станция второго подъема, строительство станции водоочистки в с.Аргаяш Аргаяшского муниципального района, в том числе ПИР</t>
  </si>
  <si>
    <t>Модернизация систем коммунальной инфраструктуры с привлечением средств ППК "Фонд развития территорий"</t>
  </si>
  <si>
    <t>Капитальный ремонт тепловых сетей в с.Аргаяш Аргаяшского района Челябинской области (котельная Центральная) с.Аргаяш ул.Комсомольская и 8-е Марта</t>
  </si>
  <si>
    <t>Капитальный ремонт тепловых сетей в с.Аргаяш Аргаяшского района Челябинской области (котельная Радиозаводская)</t>
  </si>
  <si>
    <t>Капитальный ремонт тепловых и водопроводных сетей в д.Бажикаева, Аргаяшского района Челябинской области</t>
  </si>
  <si>
    <t>Иные межбюджетные трансферты</t>
  </si>
  <si>
    <t>Иные расходы на реализацию отраслевых мероприятий</t>
  </si>
  <si>
    <t>Региональный проект "Чистая вода"</t>
  </si>
  <si>
    <t>Создание и содержание мест (площадок) накопления твердых коммунальных отходов</t>
  </si>
  <si>
    <t>Реализация инициативных проектов</t>
  </si>
  <si>
    <t>Региональный проект "Комплексная система обращения с твердыми коммунальными отходами"</t>
  </si>
  <si>
    <t>Обеспечение контейнерным сбором образующихся в жилом фонде твердых коммунальных отходов</t>
  </si>
  <si>
    <t>Байрамгуловское сп</t>
  </si>
  <si>
    <t>Администрация Аргаяшского муниципального района</t>
  </si>
  <si>
    <t>Байрамгуловское сп Капитальный ремонт муниципальных сетей водоснабжения с.Байрамгулово Аргаяшского района Челябинской области</t>
  </si>
  <si>
    <t>Яраткуловское сп</t>
  </si>
  <si>
    <t>Кузнецкое сп</t>
  </si>
  <si>
    <t>Норкинское сп</t>
  </si>
  <si>
    <t>Кулуевское сп</t>
  </si>
  <si>
    <t>Аязгуловское сп</t>
  </si>
  <si>
    <t>Акбашевское сп</t>
  </si>
  <si>
    <t>Дербишевское сп</t>
  </si>
  <si>
    <t>Подпрогроамма "Переселение граждан из аварийного жилищного фонда"</t>
  </si>
  <si>
    <t>Капитальный ремонт тепловых сетей в с.Аргаяш Аргаяшского района Челябинской области(котельная Западная)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</si>
</sst>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14">
    <font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6"/>
      <color indexed="8"/>
      <name val="Times New Roman"/>
      <family val="1"/>
      <charset val="204"/>
    </font>
    <font>
      <sz val="11"/>
      <color indexed="8"/>
      <name val="Calibri"/>
      <family val="2"/>
      <charset val="1"/>
    </font>
    <font>
      <b/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22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22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6">
    <xf numFmtId="0" fontId="0" fillId="0" borderId="0" xfId="0"/>
    <xf numFmtId="0" fontId="5" fillId="5" borderId="2" xfId="1" applyFont="1" applyFill="1" applyBorder="1" applyAlignment="1">
      <alignment horizontal="left" vertical="top" wrapText="1"/>
    </xf>
    <xf numFmtId="0" fontId="7" fillId="4" borderId="2" xfId="1" applyFont="1" applyFill="1" applyBorder="1" applyAlignment="1">
      <alignment horizontal="left" vertical="top" wrapText="1"/>
    </xf>
    <xf numFmtId="0" fontId="8" fillId="5" borderId="2" xfId="1" applyFont="1" applyFill="1" applyBorder="1" applyAlignment="1">
      <alignment horizontal="left" vertical="top" wrapText="1"/>
    </xf>
    <xf numFmtId="0" fontId="8" fillId="0" borderId="2" xfId="1" applyFont="1" applyBorder="1" applyAlignment="1">
      <alignment horizontal="left" vertical="top" wrapText="1"/>
    </xf>
    <xf numFmtId="0" fontId="6" fillId="5" borderId="2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7" fillId="2" borderId="2" xfId="1" applyFont="1" applyFill="1" applyBorder="1" applyAlignment="1">
      <alignment horizontal="left" vertical="center" wrapText="1"/>
    </xf>
    <xf numFmtId="0" fontId="6" fillId="5" borderId="2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center" vertical="center" wrapText="1"/>
    </xf>
    <xf numFmtId="4" fontId="7" fillId="4" borderId="2" xfId="1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center" vertical="center" wrapText="1"/>
    </xf>
    <xf numFmtId="0" fontId="10" fillId="3" borderId="0" xfId="0" applyFont="1" applyFill="1"/>
    <xf numFmtId="0" fontId="0" fillId="0" borderId="0" xfId="0" applyFill="1"/>
    <xf numFmtId="4" fontId="7" fillId="5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top" wrapText="1"/>
    </xf>
    <xf numFmtId="4" fontId="7" fillId="3" borderId="2" xfId="1" applyNumberFormat="1" applyFont="1" applyFill="1" applyBorder="1" applyAlignment="1">
      <alignment horizontal="center" vertical="center" wrapText="1"/>
    </xf>
    <xf numFmtId="4" fontId="8" fillId="3" borderId="2" xfId="1" applyNumberFormat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left" vertical="top" wrapText="1"/>
    </xf>
    <xf numFmtId="0" fontId="12" fillId="3" borderId="0" xfId="0" applyFont="1" applyFill="1"/>
    <xf numFmtId="0" fontId="7" fillId="5" borderId="2" xfId="1" applyFont="1" applyFill="1" applyBorder="1" applyAlignment="1">
      <alignment horizontal="left" vertical="top" wrapText="1"/>
    </xf>
    <xf numFmtId="0" fontId="11" fillId="5" borderId="2" xfId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wrapText="1"/>
    </xf>
    <xf numFmtId="4" fontId="6" fillId="4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wrapText="1"/>
    </xf>
  </cellXfs>
  <cellStyles count="10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1"/>
    <cellStyle name="Финансовый 2" xfId="8"/>
    <cellStyle name="Финансовый 3" xfId="9"/>
    <cellStyle name="Финансовый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0"/>
  <sheetViews>
    <sheetView tabSelected="1" topLeftCell="A37" workbookViewId="0">
      <selection activeCell="J48" sqref="J48"/>
    </sheetView>
  </sheetViews>
  <sheetFormatPr defaultRowHeight="28.5"/>
  <cols>
    <col min="1" max="1" width="4.9296875" customWidth="1"/>
    <col min="2" max="2" width="14.53125" customWidth="1"/>
    <col min="3" max="3" width="6.1328125" customWidth="1"/>
    <col min="4" max="4" width="5.33203125" customWidth="1"/>
    <col min="5" max="5" width="5.9296875" customWidth="1"/>
    <col min="6" max="6" width="5.19921875" customWidth="1"/>
    <col min="7" max="7" width="5.796875" customWidth="1"/>
    <col min="8" max="8" width="4.46484375" customWidth="1"/>
    <col min="9" max="9" width="6.06640625" customWidth="1"/>
    <col min="10" max="10" width="5.86328125" customWidth="1"/>
    <col min="11" max="11" width="5.53125" customWidth="1"/>
    <col min="12" max="12" width="3.9296875" customWidth="1"/>
    <col min="13" max="14" width="6.1328125" customWidth="1"/>
    <col min="15" max="15" width="6.33203125" customWidth="1"/>
    <col min="16" max="16" width="5.6640625" customWidth="1"/>
    <col min="17" max="18" width="6.1328125" customWidth="1"/>
  </cols>
  <sheetData>
    <row r="1" spans="2:18" ht="74.25" customHeight="1">
      <c r="B1" s="35" t="s">
        <v>34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2:18" ht="24.75" customHeight="1">
      <c r="B2" s="36" t="s">
        <v>32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2:18">
      <c r="B3" s="41" t="s">
        <v>0</v>
      </c>
      <c r="C3" s="42" t="s">
        <v>1</v>
      </c>
      <c r="D3" s="43" t="s">
        <v>2</v>
      </c>
      <c r="E3" s="43"/>
      <c r="F3" s="43"/>
      <c r="G3" s="42" t="s">
        <v>3</v>
      </c>
      <c r="H3" s="43" t="s">
        <v>4</v>
      </c>
      <c r="I3" s="43"/>
      <c r="J3" s="43"/>
      <c r="K3" s="44" t="s">
        <v>5</v>
      </c>
      <c r="L3" s="45" t="s">
        <v>6</v>
      </c>
      <c r="M3" s="45"/>
      <c r="N3" s="45"/>
      <c r="O3" s="37" t="s">
        <v>7</v>
      </c>
      <c r="P3" s="38" t="s">
        <v>29</v>
      </c>
      <c r="Q3" s="39"/>
      <c r="R3" s="40"/>
    </row>
    <row r="4" spans="2:18" ht="36">
      <c r="B4" s="41"/>
      <c r="C4" s="42"/>
      <c r="D4" s="18" t="s">
        <v>8</v>
      </c>
      <c r="E4" s="18" t="s">
        <v>9</v>
      </c>
      <c r="F4" s="18" t="s">
        <v>10</v>
      </c>
      <c r="G4" s="42"/>
      <c r="H4" s="18" t="s">
        <v>8</v>
      </c>
      <c r="I4" s="18" t="s">
        <v>9</v>
      </c>
      <c r="J4" s="18" t="s">
        <v>10</v>
      </c>
      <c r="K4" s="44"/>
      <c r="L4" s="10" t="s">
        <v>8</v>
      </c>
      <c r="M4" s="10" t="s">
        <v>9</v>
      </c>
      <c r="N4" s="10" t="s">
        <v>10</v>
      </c>
      <c r="O4" s="37"/>
      <c r="P4" s="31" t="s">
        <v>8</v>
      </c>
      <c r="Q4" s="31" t="s">
        <v>9</v>
      </c>
      <c r="R4" s="31" t="s">
        <v>10</v>
      </c>
    </row>
    <row r="5" spans="2:18" s="19" customFormat="1">
      <c r="B5" s="32" t="s">
        <v>11</v>
      </c>
      <c r="C5" s="11">
        <f t="shared" ref="C5:N5" si="0">C6+C19+C43+C64+C67+C70</f>
        <v>242644520.34</v>
      </c>
      <c r="D5" s="11">
        <f t="shared" si="0"/>
        <v>32876000</v>
      </c>
      <c r="E5" s="11">
        <f t="shared" si="0"/>
        <v>163395172.84999999</v>
      </c>
      <c r="F5" s="11">
        <f t="shared" si="0"/>
        <v>46373347.490000002</v>
      </c>
      <c r="G5" s="11">
        <f t="shared" si="0"/>
        <v>371676857.15999997</v>
      </c>
      <c r="H5" s="11">
        <f t="shared" si="0"/>
        <v>0</v>
      </c>
      <c r="I5" s="11">
        <f t="shared" si="0"/>
        <v>361997200</v>
      </c>
      <c r="J5" s="11">
        <f t="shared" si="0"/>
        <v>9679657.1600000001</v>
      </c>
      <c r="K5" s="11">
        <f t="shared" si="0"/>
        <v>60032700</v>
      </c>
      <c r="L5" s="11">
        <f t="shared" si="0"/>
        <v>0</v>
      </c>
      <c r="M5" s="11">
        <f t="shared" si="0"/>
        <v>51203600</v>
      </c>
      <c r="N5" s="11">
        <f t="shared" si="0"/>
        <v>8829100</v>
      </c>
      <c r="O5" s="11">
        <f>P5+Q5+R5</f>
        <v>674354077.5</v>
      </c>
      <c r="P5" s="11">
        <f>D5+H5+L5</f>
        <v>32876000</v>
      </c>
      <c r="Q5" s="11">
        <f>E5+I5+M5</f>
        <v>576595972.85000002</v>
      </c>
      <c r="R5" s="11">
        <f>F5+J5+N5</f>
        <v>64882104.650000006</v>
      </c>
    </row>
    <row r="6" spans="2:18">
      <c r="B6" s="2" t="s">
        <v>12</v>
      </c>
      <c r="C6" s="11">
        <f>C7+C9+C13</f>
        <v>83108693.670000002</v>
      </c>
      <c r="D6" s="11">
        <f t="shared" ref="D6:N6" si="1">D7+D9+D13</f>
        <v>0</v>
      </c>
      <c r="E6" s="11">
        <f t="shared" si="1"/>
        <v>73119700</v>
      </c>
      <c r="F6" s="11">
        <f t="shared" si="1"/>
        <v>9988993.6699999999</v>
      </c>
      <c r="G6" s="11">
        <f t="shared" si="1"/>
        <v>110143200</v>
      </c>
      <c r="H6" s="11">
        <f t="shared" si="1"/>
        <v>0</v>
      </c>
      <c r="I6" s="11">
        <f t="shared" si="1"/>
        <v>109064900</v>
      </c>
      <c r="J6" s="11">
        <f t="shared" si="1"/>
        <v>1078300</v>
      </c>
      <c r="K6" s="11">
        <f t="shared" si="1"/>
        <v>1000000</v>
      </c>
      <c r="L6" s="11">
        <f t="shared" si="1"/>
        <v>0</v>
      </c>
      <c r="M6" s="11">
        <f t="shared" si="1"/>
        <v>0</v>
      </c>
      <c r="N6" s="11">
        <f t="shared" si="1"/>
        <v>1000000</v>
      </c>
      <c r="O6" s="11">
        <f t="shared" ref="O6:O70" si="2">P6+Q6+R6</f>
        <v>194251893.66999999</v>
      </c>
      <c r="P6" s="11">
        <f t="shared" ref="P6:P70" si="3">D6+H6+L6</f>
        <v>0</v>
      </c>
      <c r="Q6" s="11">
        <f t="shared" ref="Q6:Q70" si="4">E6+I6+M6</f>
        <v>182184600</v>
      </c>
      <c r="R6" s="11">
        <f t="shared" ref="R6:R70" si="5">F6+J6+N6</f>
        <v>12067293.67</v>
      </c>
    </row>
    <row r="7" spans="2:18" s="20" customFormat="1">
      <c r="B7" s="5" t="s">
        <v>40</v>
      </c>
      <c r="C7" s="12">
        <f>D7+E7+F7</f>
        <v>209680</v>
      </c>
      <c r="D7" s="12"/>
      <c r="E7" s="12"/>
      <c r="F7" s="12">
        <v>209680</v>
      </c>
      <c r="G7" s="12"/>
      <c r="H7" s="12"/>
      <c r="I7" s="12"/>
      <c r="J7" s="12"/>
      <c r="K7" s="12"/>
      <c r="L7" s="12"/>
      <c r="M7" s="12"/>
      <c r="N7" s="12"/>
      <c r="O7" s="21">
        <f t="shared" si="2"/>
        <v>209680</v>
      </c>
      <c r="P7" s="21">
        <f t="shared" si="3"/>
        <v>0</v>
      </c>
      <c r="Q7" s="21">
        <f t="shared" si="4"/>
        <v>0</v>
      </c>
      <c r="R7" s="21">
        <f t="shared" si="5"/>
        <v>209680</v>
      </c>
    </row>
    <row r="8" spans="2:18" s="20" customFormat="1">
      <c r="B8" s="22" t="s">
        <v>47</v>
      </c>
      <c r="C8" s="14"/>
      <c r="D8" s="14"/>
      <c r="E8" s="14"/>
      <c r="F8" s="14">
        <v>209680</v>
      </c>
      <c r="G8" s="14"/>
      <c r="H8" s="14"/>
      <c r="I8" s="14"/>
      <c r="J8" s="14"/>
      <c r="K8" s="14"/>
      <c r="L8" s="14"/>
      <c r="M8" s="14"/>
      <c r="N8" s="14"/>
      <c r="O8" s="23">
        <f t="shared" si="2"/>
        <v>209680</v>
      </c>
      <c r="P8" s="23">
        <f t="shared" si="3"/>
        <v>0</v>
      </c>
      <c r="Q8" s="23">
        <f t="shared" si="4"/>
        <v>0</v>
      </c>
      <c r="R8" s="23">
        <f t="shared" si="5"/>
        <v>209680</v>
      </c>
    </row>
    <row r="9" spans="2:18">
      <c r="B9" s="3" t="s">
        <v>41</v>
      </c>
      <c r="C9" s="12">
        <f>D9+E9+F9</f>
        <v>9220831.6699999999</v>
      </c>
      <c r="D9" s="12"/>
      <c r="E9" s="12"/>
      <c r="F9" s="12">
        <f>F10+F11</f>
        <v>9220831.6699999999</v>
      </c>
      <c r="G9" s="12">
        <f>H9+I9+J9</f>
        <v>1000000</v>
      </c>
      <c r="H9" s="12"/>
      <c r="I9" s="12"/>
      <c r="J9" s="12">
        <v>1000000</v>
      </c>
      <c r="K9" s="12">
        <f>L9+M9+N9</f>
        <v>1000000</v>
      </c>
      <c r="L9" s="12"/>
      <c r="M9" s="12"/>
      <c r="N9" s="12">
        <v>1000000</v>
      </c>
      <c r="O9" s="21">
        <f t="shared" si="2"/>
        <v>11220831.67</v>
      </c>
      <c r="P9" s="21">
        <f t="shared" si="3"/>
        <v>0</v>
      </c>
      <c r="Q9" s="21">
        <f t="shared" si="4"/>
        <v>0</v>
      </c>
      <c r="R9" s="21">
        <f t="shared" si="5"/>
        <v>11220831.67</v>
      </c>
    </row>
    <row r="10" spans="2:18">
      <c r="B10" s="25" t="s">
        <v>48</v>
      </c>
      <c r="C10" s="14">
        <f t="shared" ref="C10:C11" si="6">D10+E10+F10</f>
        <v>681820</v>
      </c>
      <c r="D10" s="14"/>
      <c r="E10" s="14"/>
      <c r="F10" s="14">
        <v>681820</v>
      </c>
      <c r="G10" s="14"/>
      <c r="H10" s="14"/>
      <c r="I10" s="14"/>
      <c r="J10" s="14"/>
      <c r="K10" s="14"/>
      <c r="L10" s="14"/>
      <c r="M10" s="14"/>
      <c r="N10" s="14"/>
      <c r="O10" s="23">
        <f t="shared" si="2"/>
        <v>681820</v>
      </c>
      <c r="P10" s="23">
        <f t="shared" si="3"/>
        <v>0</v>
      </c>
      <c r="Q10" s="23">
        <f t="shared" si="4"/>
        <v>0</v>
      </c>
      <c r="R10" s="23">
        <f t="shared" si="5"/>
        <v>681820</v>
      </c>
    </row>
    <row r="11" spans="2:18" s="26" customFormat="1">
      <c r="B11" s="25" t="s">
        <v>48</v>
      </c>
      <c r="C11" s="14">
        <f t="shared" si="6"/>
        <v>8539011.6699999999</v>
      </c>
      <c r="D11" s="24"/>
      <c r="E11" s="24"/>
      <c r="F11" s="24">
        <v>8539011.6699999999</v>
      </c>
      <c r="G11" s="24"/>
      <c r="H11" s="24"/>
      <c r="I11" s="24"/>
      <c r="J11" s="24"/>
      <c r="K11" s="24"/>
      <c r="L11" s="24"/>
      <c r="M11" s="24"/>
      <c r="N11" s="24"/>
      <c r="O11" s="23">
        <f t="shared" si="2"/>
        <v>8539011.6699999999</v>
      </c>
      <c r="P11" s="23">
        <f t="shared" si="3"/>
        <v>0</v>
      </c>
      <c r="Q11" s="23">
        <f t="shared" si="4"/>
        <v>0</v>
      </c>
      <c r="R11" s="23">
        <f t="shared" si="5"/>
        <v>8539011.6699999999</v>
      </c>
    </row>
    <row r="12" spans="2:18" s="26" customFormat="1">
      <c r="B12" s="25"/>
      <c r="C12" s="1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3">
        <f t="shared" si="2"/>
        <v>0</v>
      </c>
      <c r="P12" s="23">
        <f t="shared" si="3"/>
        <v>0</v>
      </c>
      <c r="Q12" s="23">
        <f t="shared" si="4"/>
        <v>0</v>
      </c>
      <c r="R12" s="23">
        <f t="shared" si="5"/>
        <v>0</v>
      </c>
    </row>
    <row r="13" spans="2:18">
      <c r="B13" s="28" t="s">
        <v>42</v>
      </c>
      <c r="C13" s="21">
        <f>C14+C17</f>
        <v>73678182</v>
      </c>
      <c r="D13" s="21">
        <f t="shared" ref="D13:N13" si="7">D14+D17</f>
        <v>0</v>
      </c>
      <c r="E13" s="21">
        <f t="shared" si="7"/>
        <v>73119700</v>
      </c>
      <c r="F13" s="21">
        <f t="shared" si="7"/>
        <v>558482</v>
      </c>
      <c r="G13" s="21">
        <f t="shared" si="7"/>
        <v>109143200</v>
      </c>
      <c r="H13" s="21">
        <f t="shared" si="7"/>
        <v>0</v>
      </c>
      <c r="I13" s="21">
        <f t="shared" si="7"/>
        <v>109064900</v>
      </c>
      <c r="J13" s="21">
        <f t="shared" si="7"/>
        <v>78300</v>
      </c>
      <c r="K13" s="21">
        <f t="shared" si="7"/>
        <v>0</v>
      </c>
      <c r="L13" s="21">
        <f t="shared" si="7"/>
        <v>0</v>
      </c>
      <c r="M13" s="21">
        <f t="shared" si="7"/>
        <v>0</v>
      </c>
      <c r="N13" s="21">
        <f t="shared" si="7"/>
        <v>0</v>
      </c>
      <c r="O13" s="21">
        <f t="shared" si="2"/>
        <v>182821382</v>
      </c>
      <c r="P13" s="21">
        <f t="shared" si="3"/>
        <v>0</v>
      </c>
      <c r="Q13" s="21">
        <f t="shared" si="4"/>
        <v>182184600</v>
      </c>
      <c r="R13" s="21">
        <f t="shared" si="5"/>
        <v>636782</v>
      </c>
    </row>
    <row r="14" spans="2:18" ht="36">
      <c r="B14" s="3" t="s">
        <v>33</v>
      </c>
      <c r="C14" s="12">
        <f t="shared" ref="C14:C18" si="8">D14+E14+F14</f>
        <v>485382</v>
      </c>
      <c r="D14" s="12">
        <f>D15+D16</f>
        <v>0</v>
      </c>
      <c r="E14" s="12">
        <f t="shared" ref="E14:F14" si="9">E15+E16</f>
        <v>0</v>
      </c>
      <c r="F14" s="12">
        <f t="shared" si="9"/>
        <v>485382</v>
      </c>
      <c r="G14" s="12"/>
      <c r="H14" s="12"/>
      <c r="I14" s="12"/>
      <c r="J14" s="12"/>
      <c r="K14" s="12"/>
      <c r="L14" s="12"/>
      <c r="M14" s="12"/>
      <c r="N14" s="12"/>
      <c r="O14" s="21">
        <f t="shared" si="2"/>
        <v>485382</v>
      </c>
      <c r="P14" s="21">
        <f t="shared" si="3"/>
        <v>0</v>
      </c>
      <c r="Q14" s="21">
        <f t="shared" si="4"/>
        <v>0</v>
      </c>
      <c r="R14" s="21">
        <f t="shared" si="5"/>
        <v>485382</v>
      </c>
    </row>
    <row r="15" spans="2:18">
      <c r="B15" s="25" t="s">
        <v>48</v>
      </c>
      <c r="C15" s="14">
        <f t="shared" si="8"/>
        <v>192428</v>
      </c>
      <c r="D15" s="14"/>
      <c r="E15" s="14"/>
      <c r="F15" s="14">
        <v>192428</v>
      </c>
      <c r="G15" s="14"/>
      <c r="H15" s="14"/>
      <c r="I15" s="14"/>
      <c r="J15" s="14"/>
      <c r="K15" s="14"/>
      <c r="L15" s="14"/>
      <c r="M15" s="14"/>
      <c r="N15" s="14"/>
      <c r="O15" s="23">
        <f t="shared" si="2"/>
        <v>192428</v>
      </c>
      <c r="P15" s="23">
        <f t="shared" si="3"/>
        <v>0</v>
      </c>
      <c r="Q15" s="23">
        <f t="shared" si="4"/>
        <v>0</v>
      </c>
      <c r="R15" s="23">
        <f t="shared" si="5"/>
        <v>192428</v>
      </c>
    </row>
    <row r="16" spans="2:18">
      <c r="B16" s="25" t="s">
        <v>48</v>
      </c>
      <c r="C16" s="14">
        <f t="shared" si="8"/>
        <v>292954</v>
      </c>
      <c r="D16" s="14"/>
      <c r="E16" s="14"/>
      <c r="F16" s="14">
        <v>292954</v>
      </c>
      <c r="G16" s="14"/>
      <c r="H16" s="14"/>
      <c r="I16" s="14"/>
      <c r="J16" s="14"/>
      <c r="K16" s="14"/>
      <c r="L16" s="14"/>
      <c r="M16" s="14"/>
      <c r="N16" s="14"/>
      <c r="O16" s="23">
        <f t="shared" si="2"/>
        <v>292954</v>
      </c>
      <c r="P16" s="23">
        <f t="shared" si="3"/>
        <v>0</v>
      </c>
      <c r="Q16" s="23">
        <f t="shared" si="4"/>
        <v>0</v>
      </c>
      <c r="R16" s="23">
        <f t="shared" si="5"/>
        <v>292954</v>
      </c>
    </row>
    <row r="17" spans="2:18" ht="36">
      <c r="B17" s="3" t="s">
        <v>33</v>
      </c>
      <c r="C17" s="12">
        <f t="shared" si="8"/>
        <v>73192800</v>
      </c>
      <c r="D17" s="12">
        <f>D18</f>
        <v>0</v>
      </c>
      <c r="E17" s="12">
        <f t="shared" ref="E17:F17" si="10">E18</f>
        <v>73119700</v>
      </c>
      <c r="F17" s="12">
        <f t="shared" si="10"/>
        <v>73100</v>
      </c>
      <c r="G17" s="12">
        <f>G18</f>
        <v>109143200</v>
      </c>
      <c r="H17" s="12">
        <f t="shared" ref="H17:N17" si="11">H18</f>
        <v>0</v>
      </c>
      <c r="I17" s="12">
        <f t="shared" si="11"/>
        <v>109064900</v>
      </c>
      <c r="J17" s="12">
        <f t="shared" si="11"/>
        <v>78300</v>
      </c>
      <c r="K17" s="12">
        <f t="shared" si="11"/>
        <v>0</v>
      </c>
      <c r="L17" s="12">
        <f t="shared" si="11"/>
        <v>0</v>
      </c>
      <c r="M17" s="12">
        <f t="shared" si="11"/>
        <v>0</v>
      </c>
      <c r="N17" s="12">
        <f t="shared" si="11"/>
        <v>0</v>
      </c>
      <c r="O17" s="21">
        <f t="shared" si="2"/>
        <v>182336000</v>
      </c>
      <c r="P17" s="21">
        <f t="shared" si="3"/>
        <v>0</v>
      </c>
      <c r="Q17" s="21">
        <f t="shared" si="4"/>
        <v>182184600</v>
      </c>
      <c r="R17" s="21">
        <f t="shared" si="5"/>
        <v>151400</v>
      </c>
    </row>
    <row r="18" spans="2:18" ht="48">
      <c r="B18" s="4" t="s">
        <v>35</v>
      </c>
      <c r="C18" s="14">
        <f t="shared" si="8"/>
        <v>73192800</v>
      </c>
      <c r="D18" s="13"/>
      <c r="E18" s="13">
        <v>73119700</v>
      </c>
      <c r="F18" s="13">
        <v>73100</v>
      </c>
      <c r="G18" s="13">
        <f>H18+I18+J18</f>
        <v>109143200</v>
      </c>
      <c r="H18" s="13"/>
      <c r="I18" s="13">
        <v>109064900</v>
      </c>
      <c r="J18" s="13">
        <v>78300</v>
      </c>
      <c r="K18" s="13"/>
      <c r="L18" s="13"/>
      <c r="M18" s="13"/>
      <c r="N18" s="13"/>
      <c r="O18" s="23">
        <f t="shared" si="2"/>
        <v>182336000</v>
      </c>
      <c r="P18" s="23">
        <f t="shared" si="3"/>
        <v>0</v>
      </c>
      <c r="Q18" s="23">
        <f t="shared" si="4"/>
        <v>182184600</v>
      </c>
      <c r="R18" s="23">
        <f t="shared" si="5"/>
        <v>151400</v>
      </c>
    </row>
    <row r="19" spans="2:18" ht="36">
      <c r="B19" s="2" t="s">
        <v>13</v>
      </c>
      <c r="C19" s="11">
        <f>C20+C26+C27+C33+C34+C40</f>
        <v>113464782.17999999</v>
      </c>
      <c r="D19" s="11">
        <f t="shared" ref="D19:N19" si="12">D20+D26+D27+D33+D34+D40</f>
        <v>32876000</v>
      </c>
      <c r="E19" s="11">
        <f t="shared" si="12"/>
        <v>59970100</v>
      </c>
      <c r="F19" s="11">
        <f t="shared" si="12"/>
        <v>20618682.18</v>
      </c>
      <c r="G19" s="11">
        <f t="shared" si="12"/>
        <v>24200700</v>
      </c>
      <c r="H19" s="11">
        <f t="shared" si="12"/>
        <v>0</v>
      </c>
      <c r="I19" s="11">
        <f t="shared" si="12"/>
        <v>23175000</v>
      </c>
      <c r="J19" s="11">
        <f t="shared" si="12"/>
        <v>1025700</v>
      </c>
      <c r="K19" s="11">
        <f t="shared" si="12"/>
        <v>49897700</v>
      </c>
      <c r="L19" s="11">
        <f t="shared" si="12"/>
        <v>0</v>
      </c>
      <c r="M19" s="11">
        <f t="shared" si="12"/>
        <v>48872000</v>
      </c>
      <c r="N19" s="11">
        <f t="shared" si="12"/>
        <v>1025700</v>
      </c>
      <c r="O19" s="11">
        <f t="shared" si="2"/>
        <v>187563182.18000001</v>
      </c>
      <c r="P19" s="11">
        <f t="shared" si="3"/>
        <v>32876000</v>
      </c>
      <c r="Q19" s="11">
        <f t="shared" si="4"/>
        <v>132017100</v>
      </c>
      <c r="R19" s="11">
        <f t="shared" si="5"/>
        <v>22670082.18</v>
      </c>
    </row>
    <row r="20" spans="2:18" ht="48">
      <c r="B20" s="5" t="s">
        <v>36</v>
      </c>
      <c r="C20" s="12">
        <f>C21+C22+C23+C24+C25</f>
        <v>49940900</v>
      </c>
      <c r="D20" s="12">
        <f t="shared" ref="D20:F20" si="13">D21+D22+D23+D24+D25</f>
        <v>32876000</v>
      </c>
      <c r="E20" s="12">
        <f t="shared" si="13"/>
        <v>17013100</v>
      </c>
      <c r="F20" s="12">
        <f t="shared" si="13"/>
        <v>51800</v>
      </c>
      <c r="G20" s="12"/>
      <c r="H20" s="12"/>
      <c r="I20" s="12"/>
      <c r="J20" s="12"/>
      <c r="K20" s="12"/>
      <c r="L20" s="12"/>
      <c r="M20" s="12"/>
      <c r="N20" s="12"/>
      <c r="O20" s="21">
        <f t="shared" si="2"/>
        <v>49940900</v>
      </c>
      <c r="P20" s="21">
        <f t="shared" si="3"/>
        <v>32876000</v>
      </c>
      <c r="Q20" s="21">
        <f t="shared" si="4"/>
        <v>17013100</v>
      </c>
      <c r="R20" s="21">
        <f t="shared" si="5"/>
        <v>51800</v>
      </c>
    </row>
    <row r="21" spans="2:18" ht="60">
      <c r="B21" s="22" t="s">
        <v>49</v>
      </c>
      <c r="C21" s="14">
        <f>D21+E21+F21</f>
        <v>5640200</v>
      </c>
      <c r="D21" s="14">
        <v>3713000</v>
      </c>
      <c r="E21" s="14">
        <v>1921500</v>
      </c>
      <c r="F21" s="14">
        <v>5700</v>
      </c>
      <c r="G21" s="14"/>
      <c r="H21" s="14"/>
      <c r="I21" s="14"/>
      <c r="J21" s="14"/>
      <c r="K21" s="14"/>
      <c r="L21" s="14"/>
      <c r="M21" s="14"/>
      <c r="N21" s="14"/>
      <c r="O21" s="23">
        <f t="shared" si="2"/>
        <v>5640200</v>
      </c>
      <c r="P21" s="23">
        <f t="shared" si="3"/>
        <v>3713000</v>
      </c>
      <c r="Q21" s="23">
        <f t="shared" si="4"/>
        <v>1921500</v>
      </c>
      <c r="R21" s="23">
        <f t="shared" si="5"/>
        <v>5700</v>
      </c>
    </row>
    <row r="22" spans="2:18" ht="60">
      <c r="B22" s="22" t="s">
        <v>37</v>
      </c>
      <c r="C22" s="14">
        <f t="shared" ref="C22:C25" si="14">D22+E22+F22</f>
        <v>20184600</v>
      </c>
      <c r="D22" s="14">
        <v>13288000</v>
      </c>
      <c r="E22" s="14">
        <v>6876200</v>
      </c>
      <c r="F22" s="14">
        <v>20400</v>
      </c>
      <c r="G22" s="14"/>
      <c r="H22" s="14"/>
      <c r="I22" s="14"/>
      <c r="J22" s="14"/>
      <c r="K22" s="14"/>
      <c r="L22" s="14"/>
      <c r="M22" s="14"/>
      <c r="N22" s="14"/>
      <c r="O22" s="23">
        <f t="shared" si="2"/>
        <v>20184600</v>
      </c>
      <c r="P22" s="23">
        <f t="shared" si="3"/>
        <v>13288000</v>
      </c>
      <c r="Q22" s="23">
        <f t="shared" si="4"/>
        <v>6876200</v>
      </c>
      <c r="R22" s="23">
        <f t="shared" si="5"/>
        <v>20400</v>
      </c>
    </row>
    <row r="23" spans="2:18" ht="48">
      <c r="B23" s="22" t="s">
        <v>38</v>
      </c>
      <c r="C23" s="14">
        <f t="shared" si="14"/>
        <v>13260100</v>
      </c>
      <c r="D23" s="14">
        <v>8729000</v>
      </c>
      <c r="E23" s="14">
        <v>4517200</v>
      </c>
      <c r="F23" s="14">
        <v>13900</v>
      </c>
      <c r="G23" s="14"/>
      <c r="H23" s="14"/>
      <c r="I23" s="14"/>
      <c r="J23" s="14"/>
      <c r="K23" s="14"/>
      <c r="L23" s="14"/>
      <c r="M23" s="14"/>
      <c r="N23" s="14"/>
      <c r="O23" s="23">
        <f t="shared" si="2"/>
        <v>13260100</v>
      </c>
      <c r="P23" s="23">
        <f t="shared" si="3"/>
        <v>8729000</v>
      </c>
      <c r="Q23" s="23">
        <f t="shared" si="4"/>
        <v>4517200</v>
      </c>
      <c r="R23" s="23">
        <f t="shared" si="5"/>
        <v>13900</v>
      </c>
    </row>
    <row r="24" spans="2:18" ht="48.75" customHeight="1">
      <c r="B24" s="22" t="s">
        <v>58</v>
      </c>
      <c r="C24" s="14">
        <f t="shared" si="14"/>
        <v>3613700</v>
      </c>
      <c r="D24" s="14">
        <v>2379000</v>
      </c>
      <c r="E24" s="14">
        <v>1231000</v>
      </c>
      <c r="F24" s="14">
        <v>3700</v>
      </c>
      <c r="G24" s="14"/>
      <c r="H24" s="14"/>
      <c r="I24" s="14"/>
      <c r="J24" s="14"/>
      <c r="K24" s="14"/>
      <c r="L24" s="14"/>
      <c r="M24" s="14"/>
      <c r="N24" s="14"/>
      <c r="O24" s="23">
        <f t="shared" si="2"/>
        <v>3613700</v>
      </c>
      <c r="P24" s="23">
        <f t="shared" si="3"/>
        <v>2379000</v>
      </c>
      <c r="Q24" s="23">
        <f t="shared" si="4"/>
        <v>1231000</v>
      </c>
      <c r="R24" s="23">
        <f t="shared" si="5"/>
        <v>3700</v>
      </c>
    </row>
    <row r="25" spans="2:18" ht="48">
      <c r="B25" s="22" t="s">
        <v>39</v>
      </c>
      <c r="C25" s="14">
        <f t="shared" si="14"/>
        <v>7242300</v>
      </c>
      <c r="D25" s="14">
        <v>4767000</v>
      </c>
      <c r="E25" s="14">
        <v>2467200</v>
      </c>
      <c r="F25" s="14">
        <v>8100</v>
      </c>
      <c r="G25" s="14"/>
      <c r="H25" s="14"/>
      <c r="I25" s="14"/>
      <c r="J25" s="14"/>
      <c r="K25" s="14"/>
      <c r="L25" s="14"/>
      <c r="M25" s="14"/>
      <c r="N25" s="14"/>
      <c r="O25" s="23">
        <f t="shared" si="2"/>
        <v>7242300</v>
      </c>
      <c r="P25" s="23">
        <f t="shared" si="3"/>
        <v>4767000</v>
      </c>
      <c r="Q25" s="23">
        <f t="shared" si="4"/>
        <v>2467200</v>
      </c>
      <c r="R25" s="23">
        <f t="shared" si="5"/>
        <v>8100</v>
      </c>
    </row>
    <row r="26" spans="2:18" ht="48">
      <c r="B26" s="5" t="s">
        <v>26</v>
      </c>
      <c r="C26" s="12">
        <f>D26+E26+F26</f>
        <v>5219333.33</v>
      </c>
      <c r="D26" s="12"/>
      <c r="E26" s="12"/>
      <c r="F26" s="12">
        <v>5219333.33</v>
      </c>
      <c r="G26" s="12">
        <f>H26+I26+J26</f>
        <v>1000000</v>
      </c>
      <c r="H26" s="12"/>
      <c r="I26" s="12"/>
      <c r="J26" s="12">
        <v>1000000</v>
      </c>
      <c r="K26" s="12">
        <f>L26+M26+N26</f>
        <v>1000000</v>
      </c>
      <c r="L26" s="12"/>
      <c r="M26" s="12"/>
      <c r="N26" s="12">
        <v>1000000</v>
      </c>
      <c r="O26" s="21">
        <f t="shared" si="2"/>
        <v>7219333.3300000001</v>
      </c>
      <c r="P26" s="21">
        <f t="shared" si="3"/>
        <v>0</v>
      </c>
      <c r="Q26" s="21">
        <f t="shared" si="4"/>
        <v>0</v>
      </c>
      <c r="R26" s="21">
        <f t="shared" si="5"/>
        <v>7219333.3300000001</v>
      </c>
    </row>
    <row r="27" spans="2:18" ht="48">
      <c r="B27" s="5" t="s">
        <v>26</v>
      </c>
      <c r="C27" s="12">
        <f>C28+C29+C30+C31+C32</f>
        <v>2063384.29</v>
      </c>
      <c r="D27" s="12">
        <f t="shared" ref="D27:N27" si="15">D28+D29+D30+D31+D32</f>
        <v>0</v>
      </c>
      <c r="E27" s="12">
        <f t="shared" si="15"/>
        <v>0</v>
      </c>
      <c r="F27" s="12">
        <f t="shared" si="15"/>
        <v>2063384.29</v>
      </c>
      <c r="G27" s="12">
        <f t="shared" si="15"/>
        <v>0</v>
      </c>
      <c r="H27" s="12">
        <f t="shared" si="15"/>
        <v>0</v>
      </c>
      <c r="I27" s="12">
        <f t="shared" si="15"/>
        <v>0</v>
      </c>
      <c r="J27" s="12">
        <f t="shared" si="15"/>
        <v>0</v>
      </c>
      <c r="K27" s="12">
        <f t="shared" si="15"/>
        <v>0</v>
      </c>
      <c r="L27" s="12">
        <f t="shared" si="15"/>
        <v>0</v>
      </c>
      <c r="M27" s="12">
        <f t="shared" si="15"/>
        <v>0</v>
      </c>
      <c r="N27" s="12">
        <f t="shared" si="15"/>
        <v>0</v>
      </c>
      <c r="O27" s="21">
        <f t="shared" si="2"/>
        <v>2063384.29</v>
      </c>
      <c r="P27" s="21">
        <f t="shared" si="3"/>
        <v>0</v>
      </c>
      <c r="Q27" s="21">
        <f t="shared" si="4"/>
        <v>0</v>
      </c>
      <c r="R27" s="21">
        <f t="shared" si="5"/>
        <v>2063384.29</v>
      </c>
    </row>
    <row r="28" spans="2:18">
      <c r="B28" s="17" t="s">
        <v>30</v>
      </c>
      <c r="C28" s="29">
        <f t="shared" ref="C28:C29" si="16">D28+E28+F28</f>
        <v>473257.46</v>
      </c>
      <c r="D28" s="29"/>
      <c r="E28" s="30"/>
      <c r="F28" s="29">
        <v>473257.46</v>
      </c>
      <c r="G28" s="14"/>
      <c r="H28" s="14"/>
      <c r="I28" s="14"/>
      <c r="J28" s="14"/>
      <c r="K28" s="14"/>
      <c r="L28" s="14"/>
      <c r="M28" s="14"/>
      <c r="N28" s="14"/>
      <c r="O28" s="23">
        <f t="shared" si="2"/>
        <v>473257.46</v>
      </c>
      <c r="P28" s="23">
        <f t="shared" si="3"/>
        <v>0</v>
      </c>
      <c r="Q28" s="23">
        <f t="shared" si="4"/>
        <v>0</v>
      </c>
      <c r="R28" s="23">
        <f t="shared" si="5"/>
        <v>473257.46</v>
      </c>
    </row>
    <row r="29" spans="2:18">
      <c r="B29" s="17" t="s">
        <v>30</v>
      </c>
      <c r="C29" s="29">
        <f t="shared" si="16"/>
        <v>578126.82999999996</v>
      </c>
      <c r="D29" s="29"/>
      <c r="E29" s="30"/>
      <c r="F29" s="29">
        <v>578126.82999999996</v>
      </c>
      <c r="G29" s="14"/>
      <c r="H29" s="14"/>
      <c r="I29" s="14"/>
      <c r="J29" s="14"/>
      <c r="K29" s="14"/>
      <c r="L29" s="14"/>
      <c r="M29" s="14"/>
      <c r="N29" s="14"/>
      <c r="O29" s="23">
        <f t="shared" si="2"/>
        <v>578126.82999999996</v>
      </c>
      <c r="P29" s="23">
        <f t="shared" si="3"/>
        <v>0</v>
      </c>
      <c r="Q29" s="23">
        <f t="shared" si="4"/>
        <v>0</v>
      </c>
      <c r="R29" s="23">
        <f t="shared" si="5"/>
        <v>578126.82999999996</v>
      </c>
    </row>
    <row r="30" spans="2:18" ht="36">
      <c r="B30" s="16" t="s">
        <v>31</v>
      </c>
      <c r="C30" s="29">
        <f t="shared" ref="C30:C32" si="17">D30+E30+F30</f>
        <v>450000</v>
      </c>
      <c r="D30" s="29"/>
      <c r="E30" s="30"/>
      <c r="F30" s="29">
        <v>450000</v>
      </c>
      <c r="G30" s="14"/>
      <c r="H30" s="14"/>
      <c r="I30" s="14"/>
      <c r="J30" s="14"/>
      <c r="K30" s="14"/>
      <c r="L30" s="14"/>
      <c r="M30" s="14"/>
      <c r="N30" s="14"/>
      <c r="O30" s="23">
        <f t="shared" si="2"/>
        <v>450000</v>
      </c>
      <c r="P30" s="23">
        <f t="shared" si="3"/>
        <v>0</v>
      </c>
      <c r="Q30" s="23">
        <f t="shared" si="4"/>
        <v>0</v>
      </c>
      <c r="R30" s="23">
        <f t="shared" si="5"/>
        <v>450000</v>
      </c>
    </row>
    <row r="31" spans="2:18">
      <c r="B31" s="16" t="s">
        <v>51</v>
      </c>
      <c r="C31" s="29">
        <f t="shared" si="17"/>
        <v>375000</v>
      </c>
      <c r="D31" s="29"/>
      <c r="E31" s="30"/>
      <c r="F31" s="29">
        <v>375000</v>
      </c>
      <c r="G31" s="14"/>
      <c r="H31" s="14"/>
      <c r="I31" s="14"/>
      <c r="J31" s="14"/>
      <c r="K31" s="14"/>
      <c r="L31" s="14"/>
      <c r="M31" s="14"/>
      <c r="N31" s="14"/>
      <c r="O31" s="23">
        <f t="shared" si="2"/>
        <v>375000</v>
      </c>
      <c r="P31" s="23">
        <f t="shared" si="3"/>
        <v>0</v>
      </c>
      <c r="Q31" s="23">
        <f t="shared" si="4"/>
        <v>0</v>
      </c>
      <c r="R31" s="23">
        <f t="shared" si="5"/>
        <v>375000</v>
      </c>
    </row>
    <row r="32" spans="2:18">
      <c r="B32" s="16" t="s">
        <v>53</v>
      </c>
      <c r="C32" s="29">
        <f t="shared" si="17"/>
        <v>187000</v>
      </c>
      <c r="D32" s="29"/>
      <c r="E32" s="30"/>
      <c r="F32" s="29">
        <v>187000</v>
      </c>
      <c r="G32" s="14"/>
      <c r="H32" s="14"/>
      <c r="I32" s="14"/>
      <c r="J32" s="14"/>
      <c r="K32" s="14"/>
      <c r="L32" s="14"/>
      <c r="M32" s="14"/>
      <c r="N32" s="14"/>
      <c r="O32" s="23">
        <f t="shared" si="2"/>
        <v>187000</v>
      </c>
      <c r="P32" s="23">
        <f t="shared" si="3"/>
        <v>0</v>
      </c>
      <c r="Q32" s="23">
        <f t="shared" si="4"/>
        <v>0</v>
      </c>
      <c r="R32" s="23">
        <f t="shared" si="5"/>
        <v>187000</v>
      </c>
    </row>
    <row r="33" spans="2:18" s="20" customFormat="1" ht="78" customHeight="1">
      <c r="B33" s="5" t="s">
        <v>27</v>
      </c>
      <c r="C33" s="12">
        <f>D33+E33+F33</f>
        <v>0</v>
      </c>
      <c r="D33" s="12"/>
      <c r="E33" s="12"/>
      <c r="F33" s="12"/>
      <c r="G33" s="12">
        <f t="shared" ref="G33:G42" si="18">H33+I33+J33</f>
        <v>25700</v>
      </c>
      <c r="H33" s="12"/>
      <c r="I33" s="12"/>
      <c r="J33" s="12">
        <v>25700</v>
      </c>
      <c r="K33" s="12">
        <f t="shared" ref="K33:K42" si="19">L33+M33+N33</f>
        <v>25722700</v>
      </c>
      <c r="L33" s="12"/>
      <c r="M33" s="12">
        <v>25697000</v>
      </c>
      <c r="N33" s="12">
        <v>25700</v>
      </c>
      <c r="O33" s="21">
        <f t="shared" si="2"/>
        <v>25748400</v>
      </c>
      <c r="P33" s="21">
        <f t="shared" si="3"/>
        <v>0</v>
      </c>
      <c r="Q33" s="21">
        <f t="shared" si="4"/>
        <v>25697000</v>
      </c>
      <c r="R33" s="21">
        <f t="shared" si="5"/>
        <v>51400</v>
      </c>
    </row>
    <row r="34" spans="2:18" s="20" customFormat="1" ht="43.5" customHeight="1">
      <c r="B34" s="3" t="s">
        <v>14</v>
      </c>
      <c r="C34" s="12">
        <f>D34+E34+F34</f>
        <v>12423874.559999999</v>
      </c>
      <c r="D34" s="12">
        <f>D35+D36+D37+D38+D39</f>
        <v>0</v>
      </c>
      <c r="E34" s="12">
        <f t="shared" ref="E34:N34" si="20">E35+E36+E37+E38+E39</f>
        <v>0</v>
      </c>
      <c r="F34" s="12">
        <f t="shared" si="20"/>
        <v>12423874.559999999</v>
      </c>
      <c r="G34" s="12">
        <f t="shared" si="20"/>
        <v>0</v>
      </c>
      <c r="H34" s="12">
        <f t="shared" si="20"/>
        <v>0</v>
      </c>
      <c r="I34" s="12">
        <f t="shared" si="20"/>
        <v>0</v>
      </c>
      <c r="J34" s="12">
        <f t="shared" si="20"/>
        <v>0</v>
      </c>
      <c r="K34" s="12">
        <f t="shared" si="20"/>
        <v>0</v>
      </c>
      <c r="L34" s="12">
        <f t="shared" si="20"/>
        <v>0</v>
      </c>
      <c r="M34" s="12">
        <f t="shared" si="20"/>
        <v>0</v>
      </c>
      <c r="N34" s="12">
        <f t="shared" si="20"/>
        <v>0</v>
      </c>
      <c r="O34" s="21">
        <f t="shared" si="2"/>
        <v>12423874.559999999</v>
      </c>
      <c r="P34" s="21">
        <f t="shared" si="3"/>
        <v>0</v>
      </c>
      <c r="Q34" s="21">
        <f t="shared" si="4"/>
        <v>0</v>
      </c>
      <c r="R34" s="21">
        <f t="shared" si="5"/>
        <v>12423874.559999999</v>
      </c>
    </row>
    <row r="35" spans="2:18" s="20" customFormat="1" ht="43.5" customHeight="1">
      <c r="B35" s="25" t="s">
        <v>54</v>
      </c>
      <c r="C35" s="14">
        <f t="shared" ref="C35:C39" si="21">D35+E35+F35</f>
        <v>1530000</v>
      </c>
      <c r="D35" s="14"/>
      <c r="E35" s="14"/>
      <c r="F35" s="14">
        <v>1530000</v>
      </c>
      <c r="G35" s="14"/>
      <c r="H35" s="14"/>
      <c r="I35" s="14"/>
      <c r="J35" s="14"/>
      <c r="K35" s="14"/>
      <c r="L35" s="14"/>
      <c r="M35" s="14"/>
      <c r="N35" s="14"/>
      <c r="O35" s="23">
        <f t="shared" si="2"/>
        <v>1530000</v>
      </c>
      <c r="P35" s="23">
        <f t="shared" si="3"/>
        <v>0</v>
      </c>
      <c r="Q35" s="23">
        <f t="shared" si="4"/>
        <v>0</v>
      </c>
      <c r="R35" s="23">
        <f t="shared" si="5"/>
        <v>1530000</v>
      </c>
    </row>
    <row r="36" spans="2:18" s="20" customFormat="1" ht="43.5" customHeight="1">
      <c r="B36" s="25" t="s">
        <v>55</v>
      </c>
      <c r="C36" s="14">
        <f t="shared" si="21"/>
        <v>880000</v>
      </c>
      <c r="D36" s="14"/>
      <c r="E36" s="14"/>
      <c r="F36" s="14">
        <v>880000</v>
      </c>
      <c r="G36" s="14"/>
      <c r="H36" s="14"/>
      <c r="I36" s="14"/>
      <c r="J36" s="14"/>
      <c r="K36" s="14"/>
      <c r="L36" s="14"/>
      <c r="M36" s="14"/>
      <c r="N36" s="14"/>
      <c r="O36" s="23">
        <f t="shared" si="2"/>
        <v>880000</v>
      </c>
      <c r="P36" s="23">
        <f t="shared" si="3"/>
        <v>0</v>
      </c>
      <c r="Q36" s="23">
        <f t="shared" si="4"/>
        <v>0</v>
      </c>
      <c r="R36" s="23">
        <f t="shared" si="5"/>
        <v>880000</v>
      </c>
    </row>
    <row r="37" spans="2:18" s="20" customFormat="1" ht="43.5" customHeight="1">
      <c r="B37" s="25" t="s">
        <v>47</v>
      </c>
      <c r="C37" s="14">
        <f t="shared" si="21"/>
        <v>1035440</v>
      </c>
      <c r="D37" s="14"/>
      <c r="E37" s="14"/>
      <c r="F37" s="14">
        <v>1035440</v>
      </c>
      <c r="G37" s="14"/>
      <c r="H37" s="14"/>
      <c r="I37" s="14"/>
      <c r="J37" s="14"/>
      <c r="K37" s="14"/>
      <c r="L37" s="14"/>
      <c r="M37" s="14"/>
      <c r="N37" s="14"/>
      <c r="O37" s="23">
        <f t="shared" si="2"/>
        <v>1035440</v>
      </c>
      <c r="P37" s="23">
        <f t="shared" si="3"/>
        <v>0</v>
      </c>
      <c r="Q37" s="23">
        <f t="shared" si="4"/>
        <v>0</v>
      </c>
      <c r="R37" s="23">
        <f t="shared" si="5"/>
        <v>1035440</v>
      </c>
    </row>
    <row r="38" spans="2:18" s="20" customFormat="1" ht="43.5" customHeight="1">
      <c r="B38" s="25" t="s">
        <v>56</v>
      </c>
      <c r="C38" s="14">
        <f t="shared" si="21"/>
        <v>8388434.5599999996</v>
      </c>
      <c r="D38" s="14"/>
      <c r="E38" s="14"/>
      <c r="F38" s="14">
        <v>8388434.5599999996</v>
      </c>
      <c r="G38" s="14"/>
      <c r="H38" s="14"/>
      <c r="I38" s="14"/>
      <c r="J38" s="14"/>
      <c r="K38" s="14"/>
      <c r="L38" s="14"/>
      <c r="M38" s="14"/>
      <c r="N38" s="14"/>
      <c r="O38" s="23">
        <f t="shared" si="2"/>
        <v>8388434.5599999996</v>
      </c>
      <c r="P38" s="23">
        <f t="shared" si="3"/>
        <v>0</v>
      </c>
      <c r="Q38" s="23">
        <f t="shared" si="4"/>
        <v>0</v>
      </c>
      <c r="R38" s="23">
        <f t="shared" si="5"/>
        <v>8388434.5599999996</v>
      </c>
    </row>
    <row r="39" spans="2:18" s="20" customFormat="1" ht="43.5" customHeight="1">
      <c r="B39" s="25" t="s">
        <v>52</v>
      </c>
      <c r="C39" s="14">
        <f t="shared" si="21"/>
        <v>590000</v>
      </c>
      <c r="D39" s="14"/>
      <c r="E39" s="14"/>
      <c r="F39" s="14">
        <v>590000</v>
      </c>
      <c r="G39" s="14"/>
      <c r="H39" s="14"/>
      <c r="I39" s="14"/>
      <c r="J39" s="14"/>
      <c r="K39" s="14"/>
      <c r="L39" s="14"/>
      <c r="M39" s="14"/>
      <c r="N39" s="14"/>
      <c r="O39" s="23">
        <f t="shared" si="2"/>
        <v>590000</v>
      </c>
      <c r="P39" s="23">
        <f t="shared" si="3"/>
        <v>0</v>
      </c>
      <c r="Q39" s="23">
        <f t="shared" si="4"/>
        <v>0</v>
      </c>
      <c r="R39" s="23">
        <f t="shared" si="5"/>
        <v>590000</v>
      </c>
    </row>
    <row r="40" spans="2:18" s="20" customFormat="1">
      <c r="B40" s="5" t="s">
        <v>15</v>
      </c>
      <c r="C40" s="12">
        <f>D40+E40+F40</f>
        <v>43817290</v>
      </c>
      <c r="D40" s="12">
        <f>D41+D42</f>
        <v>0</v>
      </c>
      <c r="E40" s="12">
        <f t="shared" ref="E40:F40" si="22">E41+E42</f>
        <v>42957000</v>
      </c>
      <c r="F40" s="12">
        <f t="shared" si="22"/>
        <v>860290</v>
      </c>
      <c r="G40" s="12">
        <f t="shared" si="18"/>
        <v>23175000</v>
      </c>
      <c r="H40" s="12">
        <f t="shared" ref="H40:N40" si="23">H42</f>
        <v>0</v>
      </c>
      <c r="I40" s="12">
        <f t="shared" si="23"/>
        <v>23175000</v>
      </c>
      <c r="J40" s="12">
        <f t="shared" si="23"/>
        <v>0</v>
      </c>
      <c r="K40" s="12">
        <f t="shared" si="19"/>
        <v>23175000</v>
      </c>
      <c r="L40" s="12">
        <f t="shared" si="23"/>
        <v>0</v>
      </c>
      <c r="M40" s="12">
        <f t="shared" si="23"/>
        <v>23175000</v>
      </c>
      <c r="N40" s="12">
        <f t="shared" si="23"/>
        <v>0</v>
      </c>
      <c r="O40" s="21">
        <f t="shared" si="2"/>
        <v>90167290</v>
      </c>
      <c r="P40" s="21">
        <f t="shared" si="3"/>
        <v>0</v>
      </c>
      <c r="Q40" s="21">
        <f t="shared" si="4"/>
        <v>89307000</v>
      </c>
      <c r="R40" s="21">
        <f t="shared" si="5"/>
        <v>860290</v>
      </c>
    </row>
    <row r="41" spans="2:18" s="20" customFormat="1">
      <c r="B41" s="22"/>
      <c r="C41" s="14">
        <f t="shared" ref="C41:C42" si="24">D41+E41+F41</f>
        <v>817290</v>
      </c>
      <c r="D41" s="14"/>
      <c r="E41" s="14"/>
      <c r="F41" s="14">
        <v>817290</v>
      </c>
      <c r="G41" s="14"/>
      <c r="H41" s="14"/>
      <c r="I41" s="14"/>
      <c r="J41" s="14"/>
      <c r="K41" s="14"/>
      <c r="L41" s="14"/>
      <c r="M41" s="14"/>
      <c r="N41" s="14"/>
      <c r="O41" s="23">
        <f t="shared" si="2"/>
        <v>817290</v>
      </c>
      <c r="P41" s="23">
        <f t="shared" si="3"/>
        <v>0</v>
      </c>
      <c r="Q41" s="23">
        <f t="shared" si="4"/>
        <v>0</v>
      </c>
      <c r="R41" s="23">
        <f t="shared" si="5"/>
        <v>817290</v>
      </c>
    </row>
    <row r="42" spans="2:18">
      <c r="B42" s="4" t="s">
        <v>14</v>
      </c>
      <c r="C42" s="14">
        <f t="shared" si="24"/>
        <v>43000000</v>
      </c>
      <c r="D42" s="13"/>
      <c r="E42" s="13">
        <v>42957000</v>
      </c>
      <c r="F42" s="13">
        <v>43000</v>
      </c>
      <c r="G42" s="13">
        <f t="shared" si="18"/>
        <v>23175000</v>
      </c>
      <c r="H42" s="13"/>
      <c r="I42" s="13">
        <v>23175000</v>
      </c>
      <c r="J42" s="13"/>
      <c r="K42" s="13">
        <f t="shared" si="19"/>
        <v>23175000</v>
      </c>
      <c r="L42" s="13"/>
      <c r="M42" s="13">
        <v>23175000</v>
      </c>
      <c r="N42" s="13"/>
      <c r="O42" s="23">
        <f t="shared" si="2"/>
        <v>89350000</v>
      </c>
      <c r="P42" s="23">
        <f t="shared" si="3"/>
        <v>0</v>
      </c>
      <c r="Q42" s="23">
        <f t="shared" si="4"/>
        <v>89307000</v>
      </c>
      <c r="R42" s="23">
        <f t="shared" si="5"/>
        <v>43000</v>
      </c>
    </row>
    <row r="43" spans="2:18" ht="48">
      <c r="B43" s="2" t="s">
        <v>16</v>
      </c>
      <c r="C43" s="11">
        <f>C44+C45+C46+C51+C57</f>
        <v>18919924.469999999</v>
      </c>
      <c r="D43" s="11">
        <f t="shared" ref="D43:N43" si="25">D44+D45+D46+D51+D57</f>
        <v>0</v>
      </c>
      <c r="E43" s="11">
        <f t="shared" si="25"/>
        <v>8309272.8499999996</v>
      </c>
      <c r="F43" s="11">
        <f t="shared" si="25"/>
        <v>10610651.619999999</v>
      </c>
      <c r="G43" s="11">
        <f t="shared" si="25"/>
        <v>24784057.16</v>
      </c>
      <c r="H43" s="11">
        <f t="shared" si="25"/>
        <v>0</v>
      </c>
      <c r="I43" s="11">
        <f t="shared" si="25"/>
        <v>17418500</v>
      </c>
      <c r="J43" s="11">
        <f t="shared" si="25"/>
        <v>7365557.1600000001</v>
      </c>
      <c r="K43" s="11">
        <f t="shared" si="25"/>
        <v>6667000</v>
      </c>
      <c r="L43" s="11">
        <f t="shared" si="25"/>
        <v>0</v>
      </c>
      <c r="M43" s="11">
        <f t="shared" si="25"/>
        <v>0</v>
      </c>
      <c r="N43" s="11">
        <f t="shared" si="25"/>
        <v>6667000</v>
      </c>
      <c r="O43" s="11">
        <f t="shared" si="2"/>
        <v>50370981.630000003</v>
      </c>
      <c r="P43" s="11">
        <f t="shared" si="3"/>
        <v>0</v>
      </c>
      <c r="Q43" s="11">
        <f t="shared" si="4"/>
        <v>25727772.850000001</v>
      </c>
      <c r="R43" s="11">
        <f t="shared" si="5"/>
        <v>24643208.780000001</v>
      </c>
    </row>
    <row r="44" spans="2:18" ht="40.5">
      <c r="B44" s="1" t="s">
        <v>28</v>
      </c>
      <c r="C44" s="12">
        <f>D44+E44+F44</f>
        <v>29073.32</v>
      </c>
      <c r="D44" s="12"/>
      <c r="E44" s="12"/>
      <c r="F44" s="12">
        <v>29073.32</v>
      </c>
      <c r="G44" s="12">
        <f>H44+I44+J44</f>
        <v>5448800</v>
      </c>
      <c r="H44" s="12"/>
      <c r="I44" s="12"/>
      <c r="J44" s="12">
        <v>5448800</v>
      </c>
      <c r="K44" s="12">
        <f>L44+M44+N44</f>
        <v>5667000</v>
      </c>
      <c r="L44" s="12"/>
      <c r="M44" s="12"/>
      <c r="N44" s="12">
        <v>5667000</v>
      </c>
      <c r="O44" s="21">
        <f t="shared" si="2"/>
        <v>11144873.32</v>
      </c>
      <c r="P44" s="21">
        <f t="shared" si="3"/>
        <v>0</v>
      </c>
      <c r="Q44" s="21">
        <f t="shared" si="4"/>
        <v>0</v>
      </c>
      <c r="R44" s="21">
        <f t="shared" si="5"/>
        <v>11144873.32</v>
      </c>
    </row>
    <row r="45" spans="2:18">
      <c r="B45" s="5" t="s">
        <v>17</v>
      </c>
      <c r="C45" s="12">
        <f>D45+E45+F45</f>
        <v>183027.93</v>
      </c>
      <c r="D45" s="12"/>
      <c r="E45" s="12"/>
      <c r="F45" s="12">
        <v>183027.93</v>
      </c>
      <c r="G45" s="12">
        <f>H45+I45+J45</f>
        <v>1000000</v>
      </c>
      <c r="H45" s="12"/>
      <c r="I45" s="12"/>
      <c r="J45" s="12">
        <v>1000000</v>
      </c>
      <c r="K45" s="12">
        <f>L45+M45+N45</f>
        <v>1000000</v>
      </c>
      <c r="L45" s="12"/>
      <c r="M45" s="12"/>
      <c r="N45" s="12">
        <v>1000000</v>
      </c>
      <c r="O45" s="21">
        <f t="shared" si="2"/>
        <v>2183027.9299999997</v>
      </c>
      <c r="P45" s="21">
        <f t="shared" si="3"/>
        <v>0</v>
      </c>
      <c r="Q45" s="21">
        <f t="shared" si="4"/>
        <v>0</v>
      </c>
      <c r="R45" s="21">
        <f t="shared" si="5"/>
        <v>2183027.9299999997</v>
      </c>
    </row>
    <row r="46" spans="2:18">
      <c r="B46" s="27" t="s">
        <v>18</v>
      </c>
      <c r="C46" s="21">
        <f>C47+C48+C49+C50</f>
        <v>16014001.15</v>
      </c>
      <c r="D46" s="21">
        <f t="shared" ref="D46:F46" si="26">D47+D48+D49+D50</f>
        <v>0</v>
      </c>
      <c r="E46" s="21">
        <f t="shared" si="26"/>
        <v>7632800</v>
      </c>
      <c r="F46" s="21">
        <f t="shared" si="26"/>
        <v>8381201.1500000004</v>
      </c>
      <c r="G46" s="21">
        <f t="shared" ref="G46" si="27">G47</f>
        <v>18335257.16</v>
      </c>
      <c r="H46" s="21">
        <f t="shared" ref="H46" si="28">H47</f>
        <v>0</v>
      </c>
      <c r="I46" s="21">
        <f t="shared" ref="I46" si="29">I47</f>
        <v>17418500</v>
      </c>
      <c r="J46" s="21">
        <f t="shared" ref="J46" si="30">J47</f>
        <v>916757.16</v>
      </c>
      <c r="K46" s="21">
        <f t="shared" ref="K46" si="31">K47</f>
        <v>0</v>
      </c>
      <c r="L46" s="21">
        <f t="shared" ref="L46" si="32">L47</f>
        <v>0</v>
      </c>
      <c r="M46" s="21">
        <f t="shared" ref="M46" si="33">M47</f>
        <v>0</v>
      </c>
      <c r="N46" s="21">
        <f t="shared" ref="N46" si="34">N47</f>
        <v>0</v>
      </c>
      <c r="O46" s="21">
        <f t="shared" si="2"/>
        <v>34349258.310000002</v>
      </c>
      <c r="P46" s="21">
        <f t="shared" si="3"/>
        <v>0</v>
      </c>
      <c r="Q46" s="21">
        <f t="shared" si="4"/>
        <v>25051300</v>
      </c>
      <c r="R46" s="21">
        <f t="shared" si="5"/>
        <v>9297958.3100000005</v>
      </c>
    </row>
    <row r="47" spans="2:18">
      <c r="B47" s="6" t="s">
        <v>19</v>
      </c>
      <c r="C47" s="14">
        <f t="shared" ref="C47:C50" si="35">D47+E47+F47</f>
        <v>7632800</v>
      </c>
      <c r="D47" s="13"/>
      <c r="E47" s="13">
        <v>7632800</v>
      </c>
      <c r="F47" s="13"/>
      <c r="G47" s="13">
        <f>H47+I47+J47</f>
        <v>18335257.16</v>
      </c>
      <c r="H47" s="13"/>
      <c r="I47" s="13">
        <v>17418500</v>
      </c>
      <c r="J47" s="13">
        <v>916757.16</v>
      </c>
      <c r="K47" s="13"/>
      <c r="L47" s="13"/>
      <c r="M47" s="13"/>
      <c r="N47" s="13"/>
      <c r="O47" s="23">
        <f t="shared" si="2"/>
        <v>25968057.16</v>
      </c>
      <c r="P47" s="23">
        <f t="shared" si="3"/>
        <v>0</v>
      </c>
      <c r="Q47" s="23">
        <f t="shared" si="4"/>
        <v>25051300</v>
      </c>
      <c r="R47" s="23">
        <f t="shared" si="5"/>
        <v>916757.16</v>
      </c>
    </row>
    <row r="48" spans="2:18">
      <c r="B48" s="6" t="s">
        <v>19</v>
      </c>
      <c r="C48" s="14">
        <f t="shared" si="35"/>
        <v>12324</v>
      </c>
      <c r="D48" s="13"/>
      <c r="E48" s="13"/>
      <c r="F48" s="13">
        <v>12324</v>
      </c>
      <c r="G48" s="13"/>
      <c r="H48" s="13"/>
      <c r="I48" s="13"/>
      <c r="J48" s="13"/>
      <c r="K48" s="13"/>
      <c r="L48" s="13"/>
      <c r="M48" s="13"/>
      <c r="N48" s="13"/>
      <c r="O48" s="23"/>
      <c r="P48" s="23"/>
      <c r="Q48" s="23"/>
      <c r="R48" s="23"/>
    </row>
    <row r="49" spans="2:18">
      <c r="B49" s="6" t="s">
        <v>19</v>
      </c>
      <c r="C49" s="14">
        <f t="shared" si="35"/>
        <v>5210126.68</v>
      </c>
      <c r="D49" s="13"/>
      <c r="E49" s="13"/>
      <c r="F49" s="13">
        <v>5210126.68</v>
      </c>
      <c r="G49" s="13"/>
      <c r="H49" s="13"/>
      <c r="I49" s="13"/>
      <c r="J49" s="13"/>
      <c r="K49" s="13"/>
      <c r="L49" s="13"/>
      <c r="M49" s="13"/>
      <c r="N49" s="13"/>
      <c r="O49" s="23">
        <f t="shared" si="2"/>
        <v>5210126.68</v>
      </c>
      <c r="P49" s="23">
        <f t="shared" si="3"/>
        <v>0</v>
      </c>
      <c r="Q49" s="23">
        <f t="shared" si="4"/>
        <v>0</v>
      </c>
      <c r="R49" s="23">
        <f t="shared" si="5"/>
        <v>5210126.68</v>
      </c>
    </row>
    <row r="50" spans="2:18">
      <c r="B50" s="6" t="s">
        <v>19</v>
      </c>
      <c r="C50" s="14">
        <f t="shared" si="35"/>
        <v>3158750.47</v>
      </c>
      <c r="D50" s="13"/>
      <c r="E50" s="13"/>
      <c r="F50" s="13">
        <v>3158750.47</v>
      </c>
      <c r="G50" s="13"/>
      <c r="H50" s="13"/>
      <c r="I50" s="13"/>
      <c r="J50" s="13"/>
      <c r="K50" s="13"/>
      <c r="L50" s="13"/>
      <c r="M50" s="13"/>
      <c r="N50" s="13"/>
      <c r="O50" s="23">
        <f t="shared" si="2"/>
        <v>3158750.47</v>
      </c>
      <c r="P50" s="23">
        <f t="shared" si="3"/>
        <v>0</v>
      </c>
      <c r="Q50" s="23">
        <f t="shared" si="4"/>
        <v>0</v>
      </c>
      <c r="R50" s="23">
        <f t="shared" si="5"/>
        <v>3158750.47</v>
      </c>
    </row>
    <row r="51" spans="2:18">
      <c r="B51" s="27" t="s">
        <v>40</v>
      </c>
      <c r="C51" s="21">
        <f>C52+C55</f>
        <v>1536243.12</v>
      </c>
      <c r="D51" s="21">
        <f t="shared" ref="D51:N51" si="36">D52+D55</f>
        <v>0</v>
      </c>
      <c r="E51" s="21">
        <f t="shared" si="36"/>
        <v>676472.85</v>
      </c>
      <c r="F51" s="21">
        <f t="shared" si="36"/>
        <v>859770.27</v>
      </c>
      <c r="G51" s="21">
        <f t="shared" si="36"/>
        <v>0</v>
      </c>
      <c r="H51" s="21">
        <f t="shared" si="36"/>
        <v>0</v>
      </c>
      <c r="I51" s="21">
        <f t="shared" si="36"/>
        <v>0</v>
      </c>
      <c r="J51" s="21">
        <f t="shared" si="36"/>
        <v>0</v>
      </c>
      <c r="K51" s="21">
        <f t="shared" si="36"/>
        <v>0</v>
      </c>
      <c r="L51" s="21">
        <f t="shared" si="36"/>
        <v>0</v>
      </c>
      <c r="M51" s="21">
        <f t="shared" si="36"/>
        <v>0</v>
      </c>
      <c r="N51" s="21">
        <f t="shared" si="36"/>
        <v>0</v>
      </c>
      <c r="O51" s="21">
        <f t="shared" si="2"/>
        <v>1536243.12</v>
      </c>
      <c r="P51" s="21">
        <f t="shared" si="3"/>
        <v>0</v>
      </c>
      <c r="Q51" s="21">
        <f t="shared" si="4"/>
        <v>676472.85</v>
      </c>
      <c r="R51" s="21">
        <f t="shared" si="5"/>
        <v>859770.27</v>
      </c>
    </row>
    <row r="52" spans="2:18" ht="36">
      <c r="B52" s="5" t="s">
        <v>43</v>
      </c>
      <c r="C52" s="12">
        <f>D52+E52+F52</f>
        <v>859093.12</v>
      </c>
      <c r="D52" s="12">
        <f>D53+D54</f>
        <v>0</v>
      </c>
      <c r="E52" s="12">
        <f t="shared" ref="E52:F52" si="37">E53+E54</f>
        <v>0</v>
      </c>
      <c r="F52" s="12">
        <f t="shared" si="37"/>
        <v>859093.12</v>
      </c>
      <c r="G52" s="12"/>
      <c r="H52" s="12"/>
      <c r="I52" s="12"/>
      <c r="J52" s="12"/>
      <c r="K52" s="12"/>
      <c r="L52" s="12"/>
      <c r="M52" s="12"/>
      <c r="N52" s="12"/>
      <c r="O52" s="21">
        <f t="shared" si="2"/>
        <v>859093.12</v>
      </c>
      <c r="P52" s="21">
        <f t="shared" si="3"/>
        <v>0</v>
      </c>
      <c r="Q52" s="21">
        <f t="shared" si="4"/>
        <v>0</v>
      </c>
      <c r="R52" s="21">
        <f t="shared" si="5"/>
        <v>859093.12</v>
      </c>
    </row>
    <row r="53" spans="2:18">
      <c r="B53" s="6"/>
      <c r="C53" s="14">
        <f t="shared" ref="C53:C54" si="38">D53+E53+F53</f>
        <v>759093.12</v>
      </c>
      <c r="D53" s="13"/>
      <c r="E53" s="13"/>
      <c r="F53" s="13">
        <v>759093.12</v>
      </c>
      <c r="G53" s="13"/>
      <c r="H53" s="13"/>
      <c r="I53" s="13"/>
      <c r="J53" s="13"/>
      <c r="K53" s="13"/>
      <c r="L53" s="13"/>
      <c r="M53" s="13"/>
      <c r="N53" s="13"/>
      <c r="O53" s="23">
        <f t="shared" si="2"/>
        <v>759093.12</v>
      </c>
      <c r="P53" s="23">
        <f t="shared" si="3"/>
        <v>0</v>
      </c>
      <c r="Q53" s="23">
        <f t="shared" si="4"/>
        <v>0</v>
      </c>
      <c r="R53" s="23">
        <f t="shared" si="5"/>
        <v>759093.12</v>
      </c>
    </row>
    <row r="54" spans="2:18">
      <c r="B54" s="6"/>
      <c r="C54" s="14">
        <f t="shared" si="38"/>
        <v>100000</v>
      </c>
      <c r="D54" s="13"/>
      <c r="E54" s="13"/>
      <c r="F54" s="13">
        <v>100000</v>
      </c>
      <c r="G54" s="13"/>
      <c r="H54" s="13"/>
      <c r="I54" s="13"/>
      <c r="J54" s="13"/>
      <c r="K54" s="13"/>
      <c r="L54" s="13"/>
      <c r="M54" s="13"/>
      <c r="N54" s="13"/>
      <c r="O54" s="23">
        <f t="shared" si="2"/>
        <v>100000</v>
      </c>
      <c r="P54" s="23">
        <f t="shared" si="3"/>
        <v>0</v>
      </c>
      <c r="Q54" s="23">
        <f t="shared" si="4"/>
        <v>0</v>
      </c>
      <c r="R54" s="23">
        <f t="shared" si="5"/>
        <v>100000</v>
      </c>
    </row>
    <row r="55" spans="2:18">
      <c r="B55" s="5" t="s">
        <v>44</v>
      </c>
      <c r="C55" s="12">
        <f>D55+E55+F55</f>
        <v>677150</v>
      </c>
      <c r="D55" s="12">
        <f>D56</f>
        <v>0</v>
      </c>
      <c r="E55" s="12">
        <f t="shared" ref="E55:F55" si="39">E56</f>
        <v>676472.85</v>
      </c>
      <c r="F55" s="12">
        <f t="shared" si="39"/>
        <v>677.15</v>
      </c>
      <c r="G55" s="12"/>
      <c r="H55" s="12"/>
      <c r="I55" s="12"/>
      <c r="J55" s="12"/>
      <c r="K55" s="12"/>
      <c r="L55" s="12"/>
      <c r="M55" s="12"/>
      <c r="N55" s="12"/>
      <c r="O55" s="21">
        <f t="shared" si="2"/>
        <v>677150</v>
      </c>
      <c r="P55" s="21">
        <f t="shared" si="3"/>
        <v>0</v>
      </c>
      <c r="Q55" s="21">
        <f t="shared" si="4"/>
        <v>676472.85</v>
      </c>
      <c r="R55" s="21">
        <f t="shared" si="5"/>
        <v>677.15</v>
      </c>
    </row>
    <row r="56" spans="2:18">
      <c r="B56" s="6" t="s">
        <v>50</v>
      </c>
      <c r="C56" s="14">
        <f>D56+E56+F56</f>
        <v>677150</v>
      </c>
      <c r="D56" s="13"/>
      <c r="E56" s="13">
        <v>676472.85</v>
      </c>
      <c r="F56" s="13">
        <v>677.15</v>
      </c>
      <c r="G56" s="13"/>
      <c r="H56" s="13"/>
      <c r="I56" s="13"/>
      <c r="J56" s="13"/>
      <c r="K56" s="13"/>
      <c r="L56" s="13"/>
      <c r="M56" s="13"/>
      <c r="N56" s="13"/>
      <c r="O56" s="23">
        <f t="shared" si="2"/>
        <v>677150</v>
      </c>
      <c r="P56" s="23">
        <f t="shared" si="3"/>
        <v>0</v>
      </c>
      <c r="Q56" s="23">
        <f t="shared" si="4"/>
        <v>676472.85</v>
      </c>
      <c r="R56" s="23">
        <f t="shared" si="5"/>
        <v>677.15</v>
      </c>
    </row>
    <row r="57" spans="2:18" ht="36">
      <c r="B57" s="27" t="s">
        <v>45</v>
      </c>
      <c r="C57" s="21">
        <f>C58</f>
        <v>1157578.95</v>
      </c>
      <c r="D57" s="21">
        <f t="shared" ref="D57:N57" si="40">D58</f>
        <v>0</v>
      </c>
      <c r="E57" s="21">
        <f t="shared" si="40"/>
        <v>0</v>
      </c>
      <c r="F57" s="21">
        <f t="shared" si="40"/>
        <v>1157578.95</v>
      </c>
      <c r="G57" s="21">
        <f t="shared" si="40"/>
        <v>0</v>
      </c>
      <c r="H57" s="21">
        <f t="shared" si="40"/>
        <v>0</v>
      </c>
      <c r="I57" s="21">
        <f t="shared" si="40"/>
        <v>0</v>
      </c>
      <c r="J57" s="21">
        <f t="shared" si="40"/>
        <v>0</v>
      </c>
      <c r="K57" s="21">
        <f t="shared" si="40"/>
        <v>0</v>
      </c>
      <c r="L57" s="21">
        <f t="shared" si="40"/>
        <v>0</v>
      </c>
      <c r="M57" s="21">
        <f t="shared" si="40"/>
        <v>0</v>
      </c>
      <c r="N57" s="21">
        <f t="shared" si="40"/>
        <v>0</v>
      </c>
      <c r="O57" s="21">
        <f t="shared" si="2"/>
        <v>1157578.95</v>
      </c>
      <c r="P57" s="21">
        <f t="shared" si="3"/>
        <v>0</v>
      </c>
      <c r="Q57" s="21">
        <f t="shared" si="4"/>
        <v>0</v>
      </c>
      <c r="R57" s="21">
        <f t="shared" si="5"/>
        <v>1157578.95</v>
      </c>
    </row>
    <row r="58" spans="2:18" ht="36">
      <c r="B58" s="6" t="s">
        <v>46</v>
      </c>
      <c r="C58" s="14">
        <f>D58+E58+F58</f>
        <v>1157578.95</v>
      </c>
      <c r="D58" s="13">
        <f>D59+D60</f>
        <v>0</v>
      </c>
      <c r="E58" s="13">
        <f t="shared" ref="E58:F58" si="41">E59+E60</f>
        <v>0</v>
      </c>
      <c r="F58" s="13">
        <f t="shared" si="41"/>
        <v>1157578.95</v>
      </c>
      <c r="G58" s="13"/>
      <c r="H58" s="13"/>
      <c r="I58" s="13"/>
      <c r="J58" s="13"/>
      <c r="K58" s="13"/>
      <c r="L58" s="13"/>
      <c r="M58" s="13"/>
      <c r="N58" s="13"/>
      <c r="O58" s="23">
        <f t="shared" si="2"/>
        <v>1157578.95</v>
      </c>
      <c r="P58" s="23">
        <f t="shared" si="3"/>
        <v>0</v>
      </c>
      <c r="Q58" s="23">
        <f t="shared" si="4"/>
        <v>0</v>
      </c>
      <c r="R58" s="23">
        <f t="shared" si="5"/>
        <v>1157578.95</v>
      </c>
    </row>
    <row r="59" spans="2:18">
      <c r="B59" s="6" t="s">
        <v>51</v>
      </c>
      <c r="C59" s="14">
        <f>D59+E59+F59</f>
        <v>387755.75</v>
      </c>
      <c r="D59" s="13"/>
      <c r="E59" s="13"/>
      <c r="F59" s="13">
        <v>387755.75</v>
      </c>
      <c r="G59" s="13"/>
      <c r="H59" s="13"/>
      <c r="I59" s="13"/>
      <c r="J59" s="13"/>
      <c r="K59" s="13"/>
      <c r="L59" s="13"/>
      <c r="M59" s="13"/>
      <c r="N59" s="13"/>
      <c r="O59" s="23">
        <f t="shared" si="2"/>
        <v>387755.75</v>
      </c>
      <c r="P59" s="23">
        <f t="shared" si="3"/>
        <v>0</v>
      </c>
      <c r="Q59" s="23">
        <f t="shared" si="4"/>
        <v>0</v>
      </c>
      <c r="R59" s="23">
        <f t="shared" si="5"/>
        <v>387755.75</v>
      </c>
    </row>
    <row r="60" spans="2:18">
      <c r="B60" s="6" t="s">
        <v>52</v>
      </c>
      <c r="C60" s="14">
        <f>D60+E60+F60</f>
        <v>769823.2</v>
      </c>
      <c r="D60" s="13"/>
      <c r="E60" s="13"/>
      <c r="F60" s="13">
        <v>769823.2</v>
      </c>
      <c r="G60" s="13"/>
      <c r="H60" s="13"/>
      <c r="I60" s="13"/>
      <c r="J60" s="13"/>
      <c r="K60" s="13"/>
      <c r="L60" s="13"/>
      <c r="M60" s="13"/>
      <c r="N60" s="13"/>
      <c r="O60" s="23">
        <f t="shared" si="2"/>
        <v>769823.2</v>
      </c>
      <c r="P60" s="23">
        <f t="shared" si="3"/>
        <v>0</v>
      </c>
      <c r="Q60" s="23">
        <f t="shared" si="4"/>
        <v>0</v>
      </c>
      <c r="R60" s="23">
        <f t="shared" si="5"/>
        <v>769823.2</v>
      </c>
    </row>
    <row r="61" spans="2:18">
      <c r="B61" s="6"/>
      <c r="C61" s="14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23">
        <f t="shared" si="2"/>
        <v>0</v>
      </c>
      <c r="P61" s="23">
        <f t="shared" si="3"/>
        <v>0</v>
      </c>
      <c r="Q61" s="23">
        <f t="shared" si="4"/>
        <v>0</v>
      </c>
      <c r="R61" s="23">
        <f t="shared" si="5"/>
        <v>0</v>
      </c>
    </row>
    <row r="62" spans="2:18">
      <c r="B62" s="6"/>
      <c r="C62" s="14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23">
        <f t="shared" si="2"/>
        <v>0</v>
      </c>
      <c r="P62" s="23">
        <f t="shared" si="3"/>
        <v>0</v>
      </c>
      <c r="Q62" s="23">
        <f t="shared" si="4"/>
        <v>0</v>
      </c>
      <c r="R62" s="23">
        <f t="shared" si="5"/>
        <v>0</v>
      </c>
    </row>
    <row r="63" spans="2:18" ht="52.5" customHeight="1">
      <c r="B63" s="33" t="s">
        <v>57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1"/>
      <c r="P63" s="11"/>
      <c r="Q63" s="11"/>
      <c r="R63" s="11"/>
    </row>
    <row r="64" spans="2:18">
      <c r="B64" s="7" t="s">
        <v>20</v>
      </c>
      <c r="C64" s="11">
        <f>C65</f>
        <v>1996100</v>
      </c>
      <c r="D64" s="11">
        <f t="shared" ref="D64:N64" si="42">D65</f>
        <v>0</v>
      </c>
      <c r="E64" s="11">
        <f t="shared" si="42"/>
        <v>1996100</v>
      </c>
      <c r="F64" s="11">
        <f t="shared" si="42"/>
        <v>0</v>
      </c>
      <c r="G64" s="11">
        <f t="shared" si="42"/>
        <v>2329800</v>
      </c>
      <c r="H64" s="11">
        <f t="shared" si="42"/>
        <v>0</v>
      </c>
      <c r="I64" s="11">
        <f t="shared" si="42"/>
        <v>2329800</v>
      </c>
      <c r="J64" s="11">
        <f t="shared" si="42"/>
        <v>0</v>
      </c>
      <c r="K64" s="11">
        <f t="shared" si="42"/>
        <v>2331600</v>
      </c>
      <c r="L64" s="11">
        <f t="shared" si="42"/>
        <v>0</v>
      </c>
      <c r="M64" s="11">
        <f t="shared" si="42"/>
        <v>2331600</v>
      </c>
      <c r="N64" s="11">
        <f t="shared" si="42"/>
        <v>0</v>
      </c>
      <c r="O64" s="11">
        <f t="shared" si="2"/>
        <v>6657500</v>
      </c>
      <c r="P64" s="11">
        <f t="shared" si="3"/>
        <v>0</v>
      </c>
      <c r="Q64" s="11">
        <f t="shared" si="4"/>
        <v>6657500</v>
      </c>
      <c r="R64" s="11">
        <f t="shared" si="5"/>
        <v>0</v>
      </c>
    </row>
    <row r="65" spans="2:18">
      <c r="B65" s="8" t="s">
        <v>21</v>
      </c>
      <c r="C65" s="12">
        <f>C66</f>
        <v>1996100</v>
      </c>
      <c r="D65" s="12">
        <f t="shared" ref="D65:N65" si="43">D66</f>
        <v>0</v>
      </c>
      <c r="E65" s="12">
        <f t="shared" si="43"/>
        <v>1996100</v>
      </c>
      <c r="F65" s="12">
        <f t="shared" si="43"/>
        <v>0</v>
      </c>
      <c r="G65" s="12">
        <f t="shared" si="43"/>
        <v>2329800</v>
      </c>
      <c r="H65" s="12">
        <f t="shared" si="43"/>
        <v>0</v>
      </c>
      <c r="I65" s="12">
        <f t="shared" si="43"/>
        <v>2329800</v>
      </c>
      <c r="J65" s="12">
        <f t="shared" si="43"/>
        <v>0</v>
      </c>
      <c r="K65" s="12">
        <f t="shared" si="43"/>
        <v>2331600</v>
      </c>
      <c r="L65" s="12">
        <f t="shared" si="43"/>
        <v>0</v>
      </c>
      <c r="M65" s="12">
        <f t="shared" si="43"/>
        <v>2331600</v>
      </c>
      <c r="N65" s="12">
        <f t="shared" si="43"/>
        <v>0</v>
      </c>
      <c r="O65" s="21">
        <f t="shared" si="2"/>
        <v>6657500</v>
      </c>
      <c r="P65" s="21">
        <f t="shared" si="3"/>
        <v>0</v>
      </c>
      <c r="Q65" s="21">
        <f t="shared" si="4"/>
        <v>6657500</v>
      </c>
      <c r="R65" s="21">
        <f t="shared" si="5"/>
        <v>0</v>
      </c>
    </row>
    <row r="66" spans="2:18" ht="48">
      <c r="B66" s="9" t="s">
        <v>22</v>
      </c>
      <c r="C66" s="13">
        <f>D66+E66+F66</f>
        <v>1996100</v>
      </c>
      <c r="D66" s="13"/>
      <c r="E66" s="13">
        <v>1996100</v>
      </c>
      <c r="F66" s="13"/>
      <c r="G66" s="13">
        <f>H66+I66+J66</f>
        <v>2329800</v>
      </c>
      <c r="H66" s="13"/>
      <c r="I66" s="13">
        <v>2329800</v>
      </c>
      <c r="J66" s="13"/>
      <c r="K66" s="13">
        <f>L66+M66+N66</f>
        <v>2331600</v>
      </c>
      <c r="L66" s="13"/>
      <c r="M66" s="13">
        <v>2331600</v>
      </c>
      <c r="N66" s="13"/>
      <c r="O66" s="23">
        <f t="shared" si="2"/>
        <v>6657500</v>
      </c>
      <c r="P66" s="23">
        <f t="shared" si="3"/>
        <v>0</v>
      </c>
      <c r="Q66" s="23">
        <f t="shared" si="4"/>
        <v>6657500</v>
      </c>
      <c r="R66" s="23">
        <f t="shared" si="5"/>
        <v>0</v>
      </c>
    </row>
    <row r="67" spans="2:18" ht="60">
      <c r="B67" s="7" t="s">
        <v>23</v>
      </c>
      <c r="C67" s="15">
        <f>C68</f>
        <v>20020020.02</v>
      </c>
      <c r="D67" s="15">
        <f t="shared" ref="D67:N67" si="44">D68</f>
        <v>0</v>
      </c>
      <c r="E67" s="15">
        <f t="shared" si="44"/>
        <v>20000000</v>
      </c>
      <c r="F67" s="15">
        <f t="shared" si="44"/>
        <v>20020.02</v>
      </c>
      <c r="G67" s="15">
        <f t="shared" si="44"/>
        <v>210219100</v>
      </c>
      <c r="H67" s="15">
        <f t="shared" si="44"/>
        <v>0</v>
      </c>
      <c r="I67" s="15">
        <f t="shared" si="44"/>
        <v>210009000</v>
      </c>
      <c r="J67" s="15">
        <f t="shared" si="44"/>
        <v>210100</v>
      </c>
      <c r="K67" s="15">
        <f t="shared" si="44"/>
        <v>136400</v>
      </c>
      <c r="L67" s="15">
        <f t="shared" si="44"/>
        <v>0</v>
      </c>
      <c r="M67" s="15">
        <f t="shared" si="44"/>
        <v>0</v>
      </c>
      <c r="N67" s="15">
        <f t="shared" si="44"/>
        <v>136400</v>
      </c>
      <c r="O67" s="11">
        <f t="shared" si="2"/>
        <v>230375520.02000001</v>
      </c>
      <c r="P67" s="11">
        <f t="shared" si="3"/>
        <v>0</v>
      </c>
      <c r="Q67" s="11">
        <f t="shared" si="4"/>
        <v>230009000</v>
      </c>
      <c r="R67" s="11">
        <f t="shared" si="5"/>
        <v>366520.02</v>
      </c>
    </row>
    <row r="68" spans="2:18">
      <c r="B68" s="8" t="s">
        <v>15</v>
      </c>
      <c r="C68" s="12">
        <f>D68+E68+F68</f>
        <v>20020020.02</v>
      </c>
      <c r="D68" s="12">
        <f t="shared" ref="D68:N68" si="45">D69</f>
        <v>0</v>
      </c>
      <c r="E68" s="12">
        <f t="shared" si="45"/>
        <v>20000000</v>
      </c>
      <c r="F68" s="12">
        <f t="shared" si="45"/>
        <v>20020.02</v>
      </c>
      <c r="G68" s="12">
        <f t="shared" si="45"/>
        <v>210219100</v>
      </c>
      <c r="H68" s="12">
        <f t="shared" si="45"/>
        <v>0</v>
      </c>
      <c r="I68" s="12">
        <f t="shared" si="45"/>
        <v>210009000</v>
      </c>
      <c r="J68" s="12">
        <f t="shared" si="45"/>
        <v>210100</v>
      </c>
      <c r="K68" s="12">
        <f t="shared" si="45"/>
        <v>136400</v>
      </c>
      <c r="L68" s="12">
        <f t="shared" si="45"/>
        <v>0</v>
      </c>
      <c r="M68" s="12">
        <f t="shared" si="45"/>
        <v>0</v>
      </c>
      <c r="N68" s="12">
        <f t="shared" si="45"/>
        <v>136400</v>
      </c>
      <c r="O68" s="21">
        <f t="shared" si="2"/>
        <v>230375520.02000001</v>
      </c>
      <c r="P68" s="21">
        <f t="shared" si="3"/>
        <v>0</v>
      </c>
      <c r="Q68" s="21">
        <f t="shared" si="4"/>
        <v>230009000</v>
      </c>
      <c r="R68" s="21">
        <f t="shared" si="5"/>
        <v>366520.02</v>
      </c>
    </row>
    <row r="69" spans="2:18" ht="60">
      <c r="B69" s="9" t="s">
        <v>24</v>
      </c>
      <c r="C69" s="14">
        <f>D69+E69+F69</f>
        <v>20020020.02</v>
      </c>
      <c r="D69" s="13"/>
      <c r="E69" s="13">
        <v>20000000</v>
      </c>
      <c r="F69" s="13">
        <v>20020.02</v>
      </c>
      <c r="G69" s="13">
        <f>H69+I69+J69</f>
        <v>210219100</v>
      </c>
      <c r="H69" s="13"/>
      <c r="I69" s="13">
        <v>210009000</v>
      </c>
      <c r="J69" s="13">
        <v>210100</v>
      </c>
      <c r="K69" s="13">
        <f>L69+M69+N69</f>
        <v>136400</v>
      </c>
      <c r="L69" s="13"/>
      <c r="M69" s="13"/>
      <c r="N69" s="13">
        <v>136400</v>
      </c>
      <c r="O69" s="23">
        <f t="shared" si="2"/>
        <v>230375520.02000001</v>
      </c>
      <c r="P69" s="23">
        <f t="shared" si="3"/>
        <v>0</v>
      </c>
      <c r="Q69" s="23">
        <f t="shared" si="4"/>
        <v>230009000</v>
      </c>
      <c r="R69" s="23">
        <f t="shared" si="5"/>
        <v>366520.02</v>
      </c>
    </row>
    <row r="70" spans="2:18">
      <c r="B70" s="7" t="s">
        <v>25</v>
      </c>
      <c r="C70" s="11">
        <f>D70+E70+F70</f>
        <v>5135000</v>
      </c>
      <c r="D70" s="11"/>
      <c r="E70" s="11"/>
      <c r="F70" s="11">
        <v>5135000</v>
      </c>
      <c r="G70" s="11"/>
      <c r="H70" s="11"/>
      <c r="I70" s="11"/>
      <c r="J70" s="11"/>
      <c r="K70" s="11"/>
      <c r="L70" s="11"/>
      <c r="M70" s="11"/>
      <c r="N70" s="11"/>
      <c r="O70" s="11">
        <f t="shared" si="2"/>
        <v>5135000</v>
      </c>
      <c r="P70" s="11">
        <f t="shared" si="3"/>
        <v>0</v>
      </c>
      <c r="Q70" s="11">
        <f t="shared" si="4"/>
        <v>0</v>
      </c>
      <c r="R70" s="11">
        <f t="shared" si="5"/>
        <v>5135000</v>
      </c>
    </row>
  </sheetData>
  <mergeCells count="11">
    <mergeCell ref="B1:R1"/>
    <mergeCell ref="B2:R2"/>
    <mergeCell ref="O3:O4"/>
    <mergeCell ref="P3:R3"/>
    <mergeCell ref="B3:B4"/>
    <mergeCell ref="C3:C4"/>
    <mergeCell ref="D3:F3"/>
    <mergeCell ref="G3:G4"/>
    <mergeCell ref="H3:J3"/>
    <mergeCell ref="K3:K4"/>
    <mergeCell ref="L3:N3"/>
  </mergeCells>
  <pageMargins left="0.31496062992125984" right="0" top="0.15748031496062992" bottom="0.15748031496062992" header="0.31496062992125984" footer="0.31496062992125984"/>
  <pageSetup paperSize="9" scale="65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8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28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Давлетов РИ</dc:creator>
  <cp:lastModifiedBy>Давлетов РИ</cp:lastModifiedBy>
  <cp:lastPrinted>2023-07-26T09:27:26Z</cp:lastPrinted>
  <dcterms:created xsi:type="dcterms:W3CDTF">2023-01-19T03:54:52Z</dcterms:created>
  <dcterms:modified xsi:type="dcterms:W3CDTF">2023-07-26T09:36:30Z</dcterms:modified>
</cp:coreProperties>
</file>