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80" windowHeight="9270" tabRatio="601" activeTab="1"/>
  </bookViews>
  <sheets>
    <sheet name="прил 1" sheetId="39" r:id="rId1"/>
    <sheet name="прил 2" sheetId="41" r:id="rId2"/>
    <sheet name="прил 3" sheetId="16" r:id="rId3"/>
    <sheet name="прил 4" sheetId="47" r:id="rId4"/>
    <sheet name="прил 6" sheetId="51" r:id="rId5"/>
    <sheet name="прил 5" sheetId="1" r:id="rId6"/>
    <sheet name="прил 7" sheetId="49" r:id="rId7"/>
    <sheet name="прил 8-9" sheetId="18" r:id="rId8"/>
    <sheet name="прил 10" sheetId="42" r:id="rId9"/>
    <sheet name="прил 11-12" sheetId="3" r:id="rId10"/>
    <sheet name="прил 13" sheetId="50" r:id="rId11"/>
  </sheets>
  <definedNames>
    <definedName name="_xlnm.Print_Titles" localSheetId="5">'прил 5'!#REF!</definedName>
  </definedNames>
  <calcPr calcId="124519"/>
</workbook>
</file>

<file path=xl/calcChain.xml><?xml version="1.0" encoding="utf-8"?>
<calcChain xmlns="http://schemas.openxmlformats.org/spreadsheetml/2006/main">
  <c r="I480" i="1"/>
  <c r="H480"/>
  <c r="H479"/>
  <c r="H478" s="1"/>
  <c r="I479"/>
  <c r="I478"/>
  <c r="G480"/>
  <c r="I488"/>
  <c r="I487" s="1"/>
  <c r="I486" s="1"/>
  <c r="H488"/>
  <c r="H487"/>
  <c r="H486"/>
  <c r="G488"/>
  <c r="G487" s="1"/>
  <c r="G486" s="1"/>
  <c r="H378" i="47"/>
  <c r="H377" s="1"/>
  <c r="G378"/>
  <c r="G377" s="1"/>
  <c r="F378"/>
  <c r="F377" s="1"/>
  <c r="H398"/>
  <c r="G398"/>
  <c r="F398"/>
  <c r="H410"/>
  <c r="G410"/>
  <c r="F410"/>
  <c r="H348"/>
  <c r="G348"/>
  <c r="F348"/>
  <c r="I135" i="1"/>
  <c r="I134"/>
  <c r="H135"/>
  <c r="H134"/>
  <c r="G135"/>
  <c r="G134"/>
  <c r="H154" i="47"/>
  <c r="G154"/>
  <c r="F154"/>
  <c r="I549" i="1"/>
  <c r="I548" s="1"/>
  <c r="I547" s="1"/>
  <c r="H549"/>
  <c r="H548" s="1"/>
  <c r="H547" s="1"/>
  <c r="G549"/>
  <c r="G548"/>
  <c r="G547" s="1"/>
  <c r="G546" s="1"/>
  <c r="I553"/>
  <c r="I552" s="1"/>
  <c r="I551" s="1"/>
  <c r="H553"/>
  <c r="H552"/>
  <c r="H551" s="1"/>
  <c r="H282" i="47"/>
  <c r="H281" s="1"/>
  <c r="H280" s="1"/>
  <c r="G282"/>
  <c r="G281"/>
  <c r="G280" s="1"/>
  <c r="F282"/>
  <c r="F281" s="1"/>
  <c r="F280" s="1"/>
  <c r="H285"/>
  <c r="H284"/>
  <c r="G285"/>
  <c r="G284"/>
  <c r="F285"/>
  <c r="F284"/>
  <c r="H328"/>
  <c r="G328"/>
  <c r="F328"/>
  <c r="H325"/>
  <c r="G325"/>
  <c r="F325"/>
  <c r="I214" i="1"/>
  <c r="H214"/>
  <c r="G214"/>
  <c r="D100" i="50"/>
  <c r="C100"/>
  <c r="D77"/>
  <c r="C77"/>
  <c r="D48"/>
  <c r="C48"/>
  <c r="D23"/>
  <c r="C23"/>
  <c r="F9" i="51"/>
  <c r="E9"/>
  <c r="D9"/>
  <c r="F51"/>
  <c r="E51"/>
  <c r="D51"/>
  <c r="F49"/>
  <c r="E49"/>
  <c r="D49"/>
  <c r="F44"/>
  <c r="E44"/>
  <c r="D44"/>
  <c r="F41"/>
  <c r="E41"/>
  <c r="D41"/>
  <c r="F34"/>
  <c r="F54" s="1"/>
  <c r="E34"/>
  <c r="D34"/>
  <c r="F29"/>
  <c r="E29"/>
  <c r="D29"/>
  <c r="F24"/>
  <c r="E24"/>
  <c r="D24"/>
  <c r="F20"/>
  <c r="E20"/>
  <c r="D20"/>
  <c r="F18"/>
  <c r="E18"/>
  <c r="E54" s="1"/>
  <c r="D18"/>
  <c r="I215" i="1"/>
  <c r="I213"/>
  <c r="H215"/>
  <c r="H213"/>
  <c r="G215"/>
  <c r="G213"/>
  <c r="I484"/>
  <c r="I483"/>
  <c r="I482" s="1"/>
  <c r="H484"/>
  <c r="H483" s="1"/>
  <c r="H482" s="1"/>
  <c r="G484"/>
  <c r="G483"/>
  <c r="G482" s="1"/>
  <c r="I463"/>
  <c r="I462" s="1"/>
  <c r="I461" s="1"/>
  <c r="H463"/>
  <c r="H462"/>
  <c r="H461" s="1"/>
  <c r="G463"/>
  <c r="G462" s="1"/>
  <c r="G461" s="1"/>
  <c r="I379"/>
  <c r="H379"/>
  <c r="H378" s="1"/>
  <c r="G379"/>
  <c r="G378" s="1"/>
  <c r="I429"/>
  <c r="I428" s="1"/>
  <c r="I427" s="1"/>
  <c r="H429"/>
  <c r="H428"/>
  <c r="H427" s="1"/>
  <c r="G430"/>
  <c r="G429" s="1"/>
  <c r="G428" s="1"/>
  <c r="G427" s="1"/>
  <c r="G130"/>
  <c r="H130"/>
  <c r="I130"/>
  <c r="G132"/>
  <c r="H132"/>
  <c r="H129" s="1"/>
  <c r="H128" s="1"/>
  <c r="H127" s="1"/>
  <c r="H126" s="1"/>
  <c r="I132"/>
  <c r="H139" i="47"/>
  <c r="H138" s="1"/>
  <c r="G139"/>
  <c r="G138" s="1"/>
  <c r="G125" s="1"/>
  <c r="F139"/>
  <c r="F138" s="1"/>
  <c r="F125" s="1"/>
  <c r="H136"/>
  <c r="G136"/>
  <c r="F136"/>
  <c r="H135"/>
  <c r="G135"/>
  <c r="F135"/>
  <c r="H133"/>
  <c r="G133"/>
  <c r="F133"/>
  <c r="H132"/>
  <c r="G132"/>
  <c r="F132"/>
  <c r="H130"/>
  <c r="G130"/>
  <c r="F130"/>
  <c r="H129"/>
  <c r="G129"/>
  <c r="F129"/>
  <c r="I94" i="1"/>
  <c r="H94"/>
  <c r="G94"/>
  <c r="I92"/>
  <c r="H92"/>
  <c r="G92"/>
  <c r="I88"/>
  <c r="I87" s="1"/>
  <c r="H88"/>
  <c r="H86" s="1"/>
  <c r="G88"/>
  <c r="G86" s="1"/>
  <c r="I84"/>
  <c r="I82" s="1"/>
  <c r="H84"/>
  <c r="H82" s="1"/>
  <c r="G84"/>
  <c r="G83" s="1"/>
  <c r="I80"/>
  <c r="I79" s="1"/>
  <c r="I78" s="1"/>
  <c r="H80"/>
  <c r="H79"/>
  <c r="H78" s="1"/>
  <c r="G80"/>
  <c r="G79" s="1"/>
  <c r="G78" s="1"/>
  <c r="I236"/>
  <c r="I235"/>
  <c r="I234" s="1"/>
  <c r="I233" s="1"/>
  <c r="I232" s="1"/>
  <c r="H236"/>
  <c r="H235" s="1"/>
  <c r="H234" s="1"/>
  <c r="H233" s="1"/>
  <c r="H232" s="1"/>
  <c r="G236"/>
  <c r="G235"/>
  <c r="G234" s="1"/>
  <c r="G233" s="1"/>
  <c r="G232" s="1"/>
  <c r="I290"/>
  <c r="I666"/>
  <c r="H666"/>
  <c r="G666"/>
  <c r="I690"/>
  <c r="I689" s="1"/>
  <c r="I688" s="1"/>
  <c r="H690"/>
  <c r="H689"/>
  <c r="H688" s="1"/>
  <c r="G690"/>
  <c r="G689" s="1"/>
  <c r="G688" s="1"/>
  <c r="I634"/>
  <c r="I633"/>
  <c r="I632" s="1"/>
  <c r="I631" s="1"/>
  <c r="H634"/>
  <c r="H633"/>
  <c r="H632" s="1"/>
  <c r="H631" s="1"/>
  <c r="G634"/>
  <c r="G633"/>
  <c r="G632" s="1"/>
  <c r="G631" s="1"/>
  <c r="I678"/>
  <c r="H678"/>
  <c r="G678"/>
  <c r="I675"/>
  <c r="H675"/>
  <c r="G675"/>
  <c r="I672"/>
  <c r="H672"/>
  <c r="G672"/>
  <c r="I670"/>
  <c r="H670"/>
  <c r="G670"/>
  <c r="G661"/>
  <c r="G660"/>
  <c r="G659" s="1"/>
  <c r="H661"/>
  <c r="H660" s="1"/>
  <c r="H659" s="1"/>
  <c r="I661"/>
  <c r="I660"/>
  <c r="I659" s="1"/>
  <c r="I620"/>
  <c r="I619" s="1"/>
  <c r="I618" s="1"/>
  <c r="I617" s="1"/>
  <c r="H620"/>
  <c r="H619" s="1"/>
  <c r="H618" s="1"/>
  <c r="H617" s="1"/>
  <c r="G620"/>
  <c r="G619" s="1"/>
  <c r="G618" s="1"/>
  <c r="G617" s="1"/>
  <c r="I628"/>
  <c r="I627" s="1"/>
  <c r="I626" s="1"/>
  <c r="I624"/>
  <c r="I623"/>
  <c r="I622" s="1"/>
  <c r="H628"/>
  <c r="H627" s="1"/>
  <c r="H626" s="1"/>
  <c r="H616" s="1"/>
  <c r="H624"/>
  <c r="H623" s="1"/>
  <c r="H622" s="1"/>
  <c r="G628"/>
  <c r="G627"/>
  <c r="G626" s="1"/>
  <c r="G624"/>
  <c r="G623" s="1"/>
  <c r="G622" s="1"/>
  <c r="I607"/>
  <c r="I604"/>
  <c r="H607"/>
  <c r="H604"/>
  <c r="G607"/>
  <c r="G604"/>
  <c r="I589"/>
  <c r="I591"/>
  <c r="H589"/>
  <c r="H591"/>
  <c r="H588" s="1"/>
  <c r="G589"/>
  <c r="G591"/>
  <c r="I583"/>
  <c r="I585"/>
  <c r="H583"/>
  <c r="H585"/>
  <c r="G583"/>
  <c r="G585"/>
  <c r="G582"/>
  <c r="I569"/>
  <c r="I568"/>
  <c r="I567" s="1"/>
  <c r="I566" s="1"/>
  <c r="I573"/>
  <c r="I572"/>
  <c r="I571" s="1"/>
  <c r="I565" s="1"/>
  <c r="H569"/>
  <c r="H568"/>
  <c r="H567" s="1"/>
  <c r="H566" s="1"/>
  <c r="H573"/>
  <c r="H572"/>
  <c r="H571" s="1"/>
  <c r="H565" s="1"/>
  <c r="I578"/>
  <c r="I577" s="1"/>
  <c r="I576" s="1"/>
  <c r="I601"/>
  <c r="I600"/>
  <c r="I599" s="1"/>
  <c r="I598" s="1"/>
  <c r="H578"/>
  <c r="H577"/>
  <c r="H576" s="1"/>
  <c r="H601"/>
  <c r="H600" s="1"/>
  <c r="H599" s="1"/>
  <c r="H598" s="1"/>
  <c r="G573"/>
  <c r="G572" s="1"/>
  <c r="G571" s="1"/>
  <c r="G569"/>
  <c r="G568"/>
  <c r="G567" s="1"/>
  <c r="G566" s="1"/>
  <c r="G565" s="1"/>
  <c r="G553"/>
  <c r="G552"/>
  <c r="G551" s="1"/>
  <c r="I526"/>
  <c r="I525" s="1"/>
  <c r="I524" s="1"/>
  <c r="I523" s="1"/>
  <c r="H526"/>
  <c r="H525" s="1"/>
  <c r="H524" s="1"/>
  <c r="H523" s="1"/>
  <c r="G526"/>
  <c r="G525" s="1"/>
  <c r="G524" s="1"/>
  <c r="G523" s="1"/>
  <c r="I503"/>
  <c r="I502" s="1"/>
  <c r="H503"/>
  <c r="H502" s="1"/>
  <c r="G503"/>
  <c r="G502" s="1"/>
  <c r="I468"/>
  <c r="I467" s="1"/>
  <c r="I466" s="1"/>
  <c r="I472"/>
  <c r="I471" s="1"/>
  <c r="I470" s="1"/>
  <c r="H468"/>
  <c r="H467"/>
  <c r="H466" s="1"/>
  <c r="H465" s="1"/>
  <c r="H472"/>
  <c r="H471"/>
  <c r="H470" s="1"/>
  <c r="G468"/>
  <c r="G467" s="1"/>
  <c r="G466" s="1"/>
  <c r="G472"/>
  <c r="G471"/>
  <c r="G470" s="1"/>
  <c r="G479"/>
  <c r="G478" s="1"/>
  <c r="I476"/>
  <c r="I475" s="1"/>
  <c r="I474" s="1"/>
  <c r="I459"/>
  <c r="I458"/>
  <c r="I457" s="1"/>
  <c r="I456" s="1"/>
  <c r="I493"/>
  <c r="I495"/>
  <c r="I497"/>
  <c r="I500"/>
  <c r="H476"/>
  <c r="H475"/>
  <c r="H474" s="1"/>
  <c r="H459"/>
  <c r="H458" s="1"/>
  <c r="H457" s="1"/>
  <c r="H456" s="1"/>
  <c r="H455" s="1"/>
  <c r="H493"/>
  <c r="H495"/>
  <c r="H497"/>
  <c r="H500"/>
  <c r="G459"/>
  <c r="G458" s="1"/>
  <c r="G457" s="1"/>
  <c r="G456" s="1"/>
  <c r="G493"/>
  <c r="G495"/>
  <c r="G497"/>
  <c r="G500"/>
  <c r="G476"/>
  <c r="G475" s="1"/>
  <c r="G474" s="1"/>
  <c r="I423"/>
  <c r="I422"/>
  <c r="I421" s="1"/>
  <c r="H423"/>
  <c r="H422" s="1"/>
  <c r="H421" s="1"/>
  <c r="G423"/>
  <c r="I418"/>
  <c r="H418"/>
  <c r="G418"/>
  <c r="I413"/>
  <c r="I412"/>
  <c r="I411" s="1"/>
  <c r="H413"/>
  <c r="H412" s="1"/>
  <c r="H411" s="1"/>
  <c r="G413"/>
  <c r="G412"/>
  <c r="G411" s="1"/>
  <c r="I405"/>
  <c r="I404" s="1"/>
  <c r="H405"/>
  <c r="H404" s="1"/>
  <c r="G405"/>
  <c r="G404" s="1"/>
  <c r="I401"/>
  <c r="I400" s="1"/>
  <c r="H401"/>
  <c r="H400" s="1"/>
  <c r="G401"/>
  <c r="G400" s="1"/>
  <c r="I397"/>
  <c r="H397"/>
  <c r="G397"/>
  <c r="I394"/>
  <c r="H394"/>
  <c r="G394"/>
  <c r="I391"/>
  <c r="H391"/>
  <c r="G391"/>
  <c r="I319"/>
  <c r="I322"/>
  <c r="I325"/>
  <c r="I328"/>
  <c r="I331"/>
  <c r="I334"/>
  <c r="I337"/>
  <c r="I340"/>
  <c r="I344"/>
  <c r="I347"/>
  <c r="I349"/>
  <c r="I352"/>
  <c r="I355"/>
  <c r="I358"/>
  <c r="I361"/>
  <c r="H319"/>
  <c r="H322"/>
  <c r="H325"/>
  <c r="H328"/>
  <c r="H331"/>
  <c r="H334"/>
  <c r="H337"/>
  <c r="H340"/>
  <c r="H344"/>
  <c r="H347"/>
  <c r="H349"/>
  <c r="H352"/>
  <c r="H355"/>
  <c r="H358"/>
  <c r="H361"/>
  <c r="G319"/>
  <c r="G322"/>
  <c r="G318" s="1"/>
  <c r="G325"/>
  <c r="G328"/>
  <c r="G331"/>
  <c r="G334"/>
  <c r="G337"/>
  <c r="G340"/>
  <c r="G344"/>
  <c r="G347"/>
  <c r="G349"/>
  <c r="G352"/>
  <c r="G355"/>
  <c r="G358"/>
  <c r="G361"/>
  <c r="G255"/>
  <c r="G254"/>
  <c r="G253" s="1"/>
  <c r="G259"/>
  <c r="G257" s="1"/>
  <c r="G264"/>
  <c r="G263" s="1"/>
  <c r="G267"/>
  <c r="G266" s="1"/>
  <c r="I278"/>
  <c r="I277" s="1"/>
  <c r="I276" s="1"/>
  <c r="I271" s="1"/>
  <c r="I270" s="1"/>
  <c r="I269" s="1"/>
  <c r="I281"/>
  <c r="I280" s="1"/>
  <c r="I274"/>
  <c r="I273" s="1"/>
  <c r="I272" s="1"/>
  <c r="I285"/>
  <c r="I284"/>
  <c r="I288"/>
  <c r="I287"/>
  <c r="I296"/>
  <c r="I295"/>
  <c r="I299"/>
  <c r="I298"/>
  <c r="I259"/>
  <c r="I257"/>
  <c r="I255"/>
  <c r="I254"/>
  <c r="I253" s="1"/>
  <c r="I264"/>
  <c r="I263" s="1"/>
  <c r="I267"/>
  <c r="I266" s="1"/>
  <c r="H278"/>
  <c r="H277" s="1"/>
  <c r="H281"/>
  <c r="H280" s="1"/>
  <c r="H274"/>
  <c r="H273" s="1"/>
  <c r="H272" s="1"/>
  <c r="H285"/>
  <c r="H284"/>
  <c r="H288"/>
  <c r="H290"/>
  <c r="H296"/>
  <c r="H295"/>
  <c r="H299"/>
  <c r="H298"/>
  <c r="H255"/>
  <c r="H254"/>
  <c r="H253" s="1"/>
  <c r="H252" s="1"/>
  <c r="H259"/>
  <c r="H257" s="1"/>
  <c r="H264"/>
  <c r="H263" s="1"/>
  <c r="H262" s="1"/>
  <c r="H267"/>
  <c r="H266"/>
  <c r="G278"/>
  <c r="G277"/>
  <c r="G281"/>
  <c r="G280"/>
  <c r="G274"/>
  <c r="G273"/>
  <c r="G272" s="1"/>
  <c r="G285"/>
  <c r="G284" s="1"/>
  <c r="G283" s="1"/>
  <c r="G288"/>
  <c r="G287" s="1"/>
  <c r="G290"/>
  <c r="G296"/>
  <c r="G295"/>
  <c r="G299"/>
  <c r="G298"/>
  <c r="I139"/>
  <c r="I138"/>
  <c r="I137" s="1"/>
  <c r="H139"/>
  <c r="H138" s="1"/>
  <c r="H137" s="1"/>
  <c r="I145"/>
  <c r="I147"/>
  <c r="I150"/>
  <c r="I149"/>
  <c r="I152"/>
  <c r="I154"/>
  <c r="I156"/>
  <c r="I159"/>
  <c r="I162"/>
  <c r="I174"/>
  <c r="I173" s="1"/>
  <c r="I172" s="1"/>
  <c r="I177"/>
  <c r="I176" s="1"/>
  <c r="I180"/>
  <c r="I179" s="1"/>
  <c r="I198"/>
  <c r="I197" s="1"/>
  <c r="I202"/>
  <c r="I200"/>
  <c r="I207"/>
  <c r="I204" s="1"/>
  <c r="I211"/>
  <c r="I205"/>
  <c r="I209"/>
  <c r="I223"/>
  <c r="I221"/>
  <c r="I220" s="1"/>
  <c r="I229"/>
  <c r="I228" s="1"/>
  <c r="I227" s="1"/>
  <c r="I186"/>
  <c r="I185"/>
  <c r="I184" s="1"/>
  <c r="I190"/>
  <c r="I189" s="1"/>
  <c r="I188" s="1"/>
  <c r="I192"/>
  <c r="I242"/>
  <c r="I241"/>
  <c r="I245"/>
  <c r="I244"/>
  <c r="I247"/>
  <c r="G139"/>
  <c r="G138" s="1"/>
  <c r="G137" s="1"/>
  <c r="H145"/>
  <c r="H147"/>
  <c r="H150"/>
  <c r="H152"/>
  <c r="H154"/>
  <c r="H156"/>
  <c r="H159"/>
  <c r="H162"/>
  <c r="H174"/>
  <c r="H173"/>
  <c r="H177"/>
  <c r="H176"/>
  <c r="H180"/>
  <c r="H179"/>
  <c r="H198"/>
  <c r="H202"/>
  <c r="H200"/>
  <c r="H207"/>
  <c r="H204" s="1"/>
  <c r="H211"/>
  <c r="H205"/>
  <c r="H209"/>
  <c r="H223"/>
  <c r="H219"/>
  <c r="H221"/>
  <c r="H220"/>
  <c r="H229"/>
  <c r="H228"/>
  <c r="H227" s="1"/>
  <c r="H218" s="1"/>
  <c r="H217" s="1"/>
  <c r="H186"/>
  <c r="H185" s="1"/>
  <c r="H184" s="1"/>
  <c r="H190"/>
  <c r="H192"/>
  <c r="H242"/>
  <c r="H241"/>
  <c r="H245"/>
  <c r="H247"/>
  <c r="G145"/>
  <c r="G147"/>
  <c r="G150"/>
  <c r="G152"/>
  <c r="G154"/>
  <c r="G156"/>
  <c r="G159"/>
  <c r="G162"/>
  <c r="G167"/>
  <c r="G166"/>
  <c r="G170"/>
  <c r="G169"/>
  <c r="G174"/>
  <c r="G173"/>
  <c r="G177"/>
  <c r="G176"/>
  <c r="G180"/>
  <c r="G179"/>
  <c r="G198"/>
  <c r="G197"/>
  <c r="G202"/>
  <c r="G200"/>
  <c r="G207"/>
  <c r="G211"/>
  <c r="G205"/>
  <c r="G209"/>
  <c r="G223"/>
  <c r="G221"/>
  <c r="G220" s="1"/>
  <c r="G219" s="1"/>
  <c r="G218" s="1"/>
  <c r="G217" s="1"/>
  <c r="G229"/>
  <c r="G228" s="1"/>
  <c r="G227" s="1"/>
  <c r="G186"/>
  <c r="G185"/>
  <c r="G184" s="1"/>
  <c r="G190"/>
  <c r="G192"/>
  <c r="G242"/>
  <c r="G241" s="1"/>
  <c r="G240" s="1"/>
  <c r="G245"/>
  <c r="G247"/>
  <c r="I167"/>
  <c r="I166" s="1"/>
  <c r="I143" s="1"/>
  <c r="I142" s="1"/>
  <c r="I141" s="1"/>
  <c r="H167"/>
  <c r="H166" s="1"/>
  <c r="I170"/>
  <c r="I169" s="1"/>
  <c r="H170"/>
  <c r="H169" s="1"/>
  <c r="G40"/>
  <c r="G39" s="1"/>
  <c r="G38" s="1"/>
  <c r="G37" s="1"/>
  <c r="G36" s="1"/>
  <c r="G35" s="1"/>
  <c r="G46"/>
  <c r="G45"/>
  <c r="G44" s="1"/>
  <c r="G51"/>
  <c r="G49"/>
  <c r="G48" s="1"/>
  <c r="G57"/>
  <c r="G56" s="1"/>
  <c r="G55" s="1"/>
  <c r="G64"/>
  <c r="G60"/>
  <c r="G70"/>
  <c r="G67"/>
  <c r="G76"/>
  <c r="G74"/>
  <c r="G106"/>
  <c r="G105"/>
  <c r="G104" s="1"/>
  <c r="G103" s="1"/>
  <c r="G112"/>
  <c r="G111"/>
  <c r="G110" s="1"/>
  <c r="G109" s="1"/>
  <c r="G108" s="1"/>
  <c r="G100"/>
  <c r="G99"/>
  <c r="G98" s="1"/>
  <c r="G97" s="1"/>
  <c r="G96" s="1"/>
  <c r="I40"/>
  <c r="I39" s="1"/>
  <c r="I38" s="1"/>
  <c r="I46"/>
  <c r="I45" s="1"/>
  <c r="I44" s="1"/>
  <c r="I51"/>
  <c r="I49"/>
  <c r="I48" s="1"/>
  <c r="I57"/>
  <c r="I56" s="1"/>
  <c r="I55" s="1"/>
  <c r="I64"/>
  <c r="I60" s="1"/>
  <c r="I59" s="1"/>
  <c r="I70"/>
  <c r="I67"/>
  <c r="I76"/>
  <c r="I74"/>
  <c r="I106"/>
  <c r="I105"/>
  <c r="I104" s="1"/>
  <c r="I103" s="1"/>
  <c r="I112"/>
  <c r="I111"/>
  <c r="I110" s="1"/>
  <c r="I109" s="1"/>
  <c r="I108" s="1"/>
  <c r="I100"/>
  <c r="I99" s="1"/>
  <c r="I98" s="1"/>
  <c r="I97" s="1"/>
  <c r="I96" s="1"/>
  <c r="H40"/>
  <c r="H39"/>
  <c r="H38" s="1"/>
  <c r="H46"/>
  <c r="H45" s="1"/>
  <c r="H44" s="1"/>
  <c r="H51"/>
  <c r="H49"/>
  <c r="H48" s="1"/>
  <c r="H57"/>
  <c r="H56" s="1"/>
  <c r="H64"/>
  <c r="H60" s="1"/>
  <c r="H59" s="1"/>
  <c r="H70"/>
  <c r="H69" s="1"/>
  <c r="H68" s="1"/>
  <c r="H76"/>
  <c r="H74"/>
  <c r="H106"/>
  <c r="H105"/>
  <c r="H104" s="1"/>
  <c r="H103" s="1"/>
  <c r="H102" s="1"/>
  <c r="H112"/>
  <c r="H111"/>
  <c r="H110" s="1"/>
  <c r="H109" s="1"/>
  <c r="H108" s="1"/>
  <c r="H100"/>
  <c r="H99" s="1"/>
  <c r="H98" s="1"/>
  <c r="H97" s="1"/>
  <c r="H96" s="1"/>
  <c r="I441"/>
  <c r="I438"/>
  <c r="I446"/>
  <c r="I445"/>
  <c r="I444" s="1"/>
  <c r="I443" s="1"/>
  <c r="I453"/>
  <c r="I452"/>
  <c r="I451" s="1"/>
  <c r="I450" s="1"/>
  <c r="I509"/>
  <c r="I507"/>
  <c r="I506" s="1"/>
  <c r="I521"/>
  <c r="I518" s="1"/>
  <c r="I513" s="1"/>
  <c r="I512" s="1"/>
  <c r="I519"/>
  <c r="I515"/>
  <c r="I514"/>
  <c r="I532"/>
  <c r="I531"/>
  <c r="I530" s="1"/>
  <c r="I536"/>
  <c r="I535" s="1"/>
  <c r="I557"/>
  <c r="I555" s="1"/>
  <c r="I542"/>
  <c r="I544"/>
  <c r="I562"/>
  <c r="I561" s="1"/>
  <c r="I560" s="1"/>
  <c r="I559" s="1"/>
  <c r="I640"/>
  <c r="I639"/>
  <c r="I638" s="1"/>
  <c r="I637" s="1"/>
  <c r="I636" s="1"/>
  <c r="I630" s="1"/>
  <c r="I652"/>
  <c r="I651"/>
  <c r="I650" s="1"/>
  <c r="I649" s="1"/>
  <c r="I683"/>
  <c r="I682"/>
  <c r="I686"/>
  <c r="I685"/>
  <c r="I647"/>
  <c r="I645"/>
  <c r="I19"/>
  <c r="I15"/>
  <c r="I14" s="1"/>
  <c r="I25"/>
  <c r="I27"/>
  <c r="I24"/>
  <c r="I29"/>
  <c r="I32"/>
  <c r="I31" s="1"/>
  <c r="I612"/>
  <c r="I614"/>
  <c r="I595"/>
  <c r="I594" s="1"/>
  <c r="I593" s="1"/>
  <c r="I119"/>
  <c r="I118"/>
  <c r="I122"/>
  <c r="I309"/>
  <c r="I308" s="1"/>
  <c r="I307" s="1"/>
  <c r="I305" s="1"/>
  <c r="I315"/>
  <c r="I314"/>
  <c r="I313" s="1"/>
  <c r="I384"/>
  <c r="I383" s="1"/>
  <c r="I382" s="1"/>
  <c r="I367"/>
  <c r="I366"/>
  <c r="I365" s="1"/>
  <c r="I371"/>
  <c r="I373"/>
  <c r="I376"/>
  <c r="I375" s="1"/>
  <c r="I378"/>
  <c r="I417"/>
  <c r="I416"/>
  <c r="I434"/>
  <c r="I433"/>
  <c r="I432" s="1"/>
  <c r="I703"/>
  <c r="I702" s="1"/>
  <c r="I701" s="1"/>
  <c r="I697"/>
  <c r="I699"/>
  <c r="I712"/>
  <c r="I711"/>
  <c r="I719"/>
  <c r="I718"/>
  <c r="I717" s="1"/>
  <c r="I716" s="1"/>
  <c r="I715" s="1"/>
  <c r="I714" s="1"/>
  <c r="H441"/>
  <c r="H438"/>
  <c r="H446"/>
  <c r="H445"/>
  <c r="H444" s="1"/>
  <c r="H443" s="1"/>
  <c r="H453"/>
  <c r="H452"/>
  <c r="H451" s="1"/>
  <c r="H450" s="1"/>
  <c r="H509"/>
  <c r="H508"/>
  <c r="H521"/>
  <c r="H519"/>
  <c r="H515"/>
  <c r="H514"/>
  <c r="H532"/>
  <c r="H531"/>
  <c r="H530" s="1"/>
  <c r="H536"/>
  <c r="H534" s="1"/>
  <c r="H557"/>
  <c r="H555" s="1"/>
  <c r="H542"/>
  <c r="H544"/>
  <c r="H562"/>
  <c r="H561" s="1"/>
  <c r="H560" s="1"/>
  <c r="H640"/>
  <c r="H639" s="1"/>
  <c r="H638" s="1"/>
  <c r="H637" s="1"/>
  <c r="H636" s="1"/>
  <c r="H630" s="1"/>
  <c r="H652"/>
  <c r="H651" s="1"/>
  <c r="H650" s="1"/>
  <c r="H649" s="1"/>
  <c r="H665"/>
  <c r="H683"/>
  <c r="H682"/>
  <c r="H686"/>
  <c r="H685" s="1"/>
  <c r="H647"/>
  <c r="H646" s="1"/>
  <c r="H19"/>
  <c r="H15"/>
  <c r="H14"/>
  <c r="H25"/>
  <c r="H27"/>
  <c r="H29"/>
  <c r="H32"/>
  <c r="H31" s="1"/>
  <c r="H612"/>
  <c r="H614"/>
  <c r="H595"/>
  <c r="H594" s="1"/>
  <c r="H593" s="1"/>
  <c r="H119"/>
  <c r="H118"/>
  <c r="H122"/>
  <c r="H309"/>
  <c r="H308" s="1"/>
  <c r="H307" s="1"/>
  <c r="H306" s="1"/>
  <c r="H315"/>
  <c r="H314"/>
  <c r="H313" s="1"/>
  <c r="H312" s="1"/>
  <c r="H384"/>
  <c r="H383" s="1"/>
  <c r="H382" s="1"/>
  <c r="H367"/>
  <c r="H366"/>
  <c r="H365" s="1"/>
  <c r="H364" s="1"/>
  <c r="H371"/>
  <c r="H373"/>
  <c r="H376"/>
  <c r="H375" s="1"/>
  <c r="H417"/>
  <c r="H416" s="1"/>
  <c r="H434"/>
  <c r="H433" s="1"/>
  <c r="H432" s="1"/>
  <c r="H703"/>
  <c r="H702"/>
  <c r="H701" s="1"/>
  <c r="H697"/>
  <c r="H696"/>
  <c r="H699"/>
  <c r="H712"/>
  <c r="H710" s="1"/>
  <c r="H709" s="1"/>
  <c r="H708" s="1"/>
  <c r="H707" s="1"/>
  <c r="H719"/>
  <c r="H718"/>
  <c r="H717" s="1"/>
  <c r="H716" s="1"/>
  <c r="H715" s="1"/>
  <c r="H714" s="1"/>
  <c r="I654"/>
  <c r="I653"/>
  <c r="H654"/>
  <c r="H653"/>
  <c r="I440"/>
  <c r="I439"/>
  <c r="H440"/>
  <c r="H439"/>
  <c r="I380"/>
  <c r="H380"/>
  <c r="H15" i="47"/>
  <c r="H14"/>
  <c r="H13" s="1"/>
  <c r="H119"/>
  <c r="H117" s="1"/>
  <c r="H22"/>
  <c r="H21" s="1"/>
  <c r="H27"/>
  <c r="H26" s="1"/>
  <c r="H31"/>
  <c r="H34"/>
  <c r="H37"/>
  <c r="H40"/>
  <c r="H42"/>
  <c r="H45"/>
  <c r="H44"/>
  <c r="H50"/>
  <c r="H49"/>
  <c r="H55"/>
  <c r="H54"/>
  <c r="H59"/>
  <c r="H62"/>
  <c r="H65"/>
  <c r="H68"/>
  <c r="H71"/>
  <c r="H74"/>
  <c r="H77"/>
  <c r="H80"/>
  <c r="H84"/>
  <c r="H87"/>
  <c r="H89"/>
  <c r="H92"/>
  <c r="H95"/>
  <c r="H98"/>
  <c r="H101"/>
  <c r="H106"/>
  <c r="H105" s="1"/>
  <c r="H104" s="1"/>
  <c r="H110"/>
  <c r="H114"/>
  <c r="H113" s="1"/>
  <c r="H112" s="1"/>
  <c r="H19"/>
  <c r="H123"/>
  <c r="H122" s="1"/>
  <c r="H126"/>
  <c r="H125" s="1"/>
  <c r="H143"/>
  <c r="H142" s="1"/>
  <c r="H147"/>
  <c r="H149"/>
  <c r="H146" s="1"/>
  <c r="H157"/>
  <c r="H160"/>
  <c r="H170"/>
  <c r="H173"/>
  <c r="H167"/>
  <c r="H165"/>
  <c r="H178"/>
  <c r="H177"/>
  <c r="H181"/>
  <c r="H185"/>
  <c r="H195"/>
  <c r="H191"/>
  <c r="H193"/>
  <c r="H200"/>
  <c r="H199" s="1"/>
  <c r="H203"/>
  <c r="H211"/>
  <c r="H205"/>
  <c r="H215"/>
  <c r="H214"/>
  <c r="H218"/>
  <c r="H221"/>
  <c r="H224"/>
  <c r="H223"/>
  <c r="H229"/>
  <c r="H228"/>
  <c r="H243"/>
  <c r="H245"/>
  <c r="H232"/>
  <c r="H234"/>
  <c r="H237"/>
  <c r="H236"/>
  <c r="H239"/>
  <c r="H249"/>
  <c r="H252"/>
  <c r="H251"/>
  <c r="H259"/>
  <c r="H258"/>
  <c r="H257" s="1"/>
  <c r="H256" s="1"/>
  <c r="H264"/>
  <c r="H263" s="1"/>
  <c r="H278"/>
  <c r="H276"/>
  <c r="H289"/>
  <c r="H288" s="1"/>
  <c r="H287" s="1"/>
  <c r="H292"/>
  <c r="H291" s="1"/>
  <c r="H294"/>
  <c r="H363"/>
  <c r="H362" s="1"/>
  <c r="H299"/>
  <c r="H298" s="1"/>
  <c r="H304"/>
  <c r="H303" s="1"/>
  <c r="H307"/>
  <c r="H306" s="1"/>
  <c r="H310"/>
  <c r="H314"/>
  <c r="H313"/>
  <c r="H317"/>
  <c r="H316"/>
  <c r="H321"/>
  <c r="H320"/>
  <c r="H331"/>
  <c r="H330"/>
  <c r="H334"/>
  <c r="H333"/>
  <c r="H337"/>
  <c r="H336" s="1"/>
  <c r="H340"/>
  <c r="H342"/>
  <c r="H345"/>
  <c r="H344" s="1"/>
  <c r="H356"/>
  <c r="H355" s="1"/>
  <c r="H359"/>
  <c r="H366"/>
  <c r="H365"/>
  <c r="H353"/>
  <c r="H352"/>
  <c r="H370"/>
  <c r="H369"/>
  <c r="H374"/>
  <c r="H382"/>
  <c r="H384"/>
  <c r="H386"/>
  <c r="H389"/>
  <c r="H391"/>
  <c r="H393"/>
  <c r="H396"/>
  <c r="H413"/>
  <c r="H415"/>
  <c r="H417"/>
  <c r="H427"/>
  <c r="H424"/>
  <c r="H422"/>
  <c r="H429"/>
  <c r="H438"/>
  <c r="H440"/>
  <c r="H431"/>
  <c r="G15"/>
  <c r="G14"/>
  <c r="G13" s="1"/>
  <c r="G119"/>
  <c r="G22"/>
  <c r="G21"/>
  <c r="G27"/>
  <c r="G26"/>
  <c r="G31"/>
  <c r="G34"/>
  <c r="G30" s="1"/>
  <c r="G37"/>
  <c r="G40"/>
  <c r="G42"/>
  <c r="G45"/>
  <c r="G44" s="1"/>
  <c r="G50"/>
  <c r="G49" s="1"/>
  <c r="G55"/>
  <c r="G54" s="1"/>
  <c r="G59"/>
  <c r="G62"/>
  <c r="G65"/>
  <c r="G68"/>
  <c r="G71"/>
  <c r="G74"/>
  <c r="G77"/>
  <c r="G80"/>
  <c r="G84"/>
  <c r="G87"/>
  <c r="G89"/>
  <c r="G92"/>
  <c r="G95"/>
  <c r="G98"/>
  <c r="G101"/>
  <c r="G106"/>
  <c r="G105" s="1"/>
  <c r="G104" s="1"/>
  <c r="G110"/>
  <c r="G114"/>
  <c r="G113"/>
  <c r="G112" s="1"/>
  <c r="G19"/>
  <c r="G17" s="1"/>
  <c r="G123"/>
  <c r="G122" s="1"/>
  <c r="G126"/>
  <c r="G143"/>
  <c r="G142"/>
  <c r="G147"/>
  <c r="G146" s="1"/>
  <c r="G149"/>
  <c r="G157"/>
  <c r="G160"/>
  <c r="G170"/>
  <c r="G173"/>
  <c r="G167"/>
  <c r="G165"/>
  <c r="G178"/>
  <c r="G177"/>
  <c r="G181"/>
  <c r="G185"/>
  <c r="G195"/>
  <c r="G191"/>
  <c r="G193"/>
  <c r="G190"/>
  <c r="G200"/>
  <c r="G199"/>
  <c r="G203"/>
  <c r="G211"/>
  <c r="G205"/>
  <c r="G215"/>
  <c r="G214" s="1"/>
  <c r="G218"/>
  <c r="G221"/>
  <c r="G224"/>
  <c r="G223" s="1"/>
  <c r="G229"/>
  <c r="G228" s="1"/>
  <c r="G243"/>
  <c r="G245"/>
  <c r="G242"/>
  <c r="G232"/>
  <c r="G234"/>
  <c r="G231" s="1"/>
  <c r="G237"/>
  <c r="G236" s="1"/>
  <c r="G239"/>
  <c r="G249"/>
  <c r="G252"/>
  <c r="G251" s="1"/>
  <c r="G259"/>
  <c r="G258" s="1"/>
  <c r="G257" s="1"/>
  <c r="G264"/>
  <c r="G263"/>
  <c r="G278"/>
  <c r="G276"/>
  <c r="G289"/>
  <c r="G288"/>
  <c r="G292"/>
  <c r="G291"/>
  <c r="G294"/>
  <c r="G363"/>
  <c r="G362" s="1"/>
  <c r="G299"/>
  <c r="G298" s="1"/>
  <c r="G297" s="1"/>
  <c r="G304"/>
  <c r="G303"/>
  <c r="G307"/>
  <c r="G306"/>
  <c r="G310"/>
  <c r="G314"/>
  <c r="G313" s="1"/>
  <c r="G317"/>
  <c r="G316" s="1"/>
  <c r="G321"/>
  <c r="G320" s="1"/>
  <c r="G331"/>
  <c r="G330" s="1"/>
  <c r="G334"/>
  <c r="G333"/>
  <c r="G337"/>
  <c r="G336"/>
  <c r="G340"/>
  <c r="G339"/>
  <c r="G342"/>
  <c r="G345"/>
  <c r="G344" s="1"/>
  <c r="G356"/>
  <c r="G355" s="1"/>
  <c r="G359"/>
  <c r="G366"/>
  <c r="G365"/>
  <c r="G353"/>
  <c r="G352"/>
  <c r="G370"/>
  <c r="G369"/>
  <c r="G374"/>
  <c r="G382"/>
  <c r="G384"/>
  <c r="G386"/>
  <c r="G389"/>
  <c r="G391"/>
  <c r="G393"/>
  <c r="G396"/>
  <c r="G413"/>
  <c r="G415"/>
  <c r="G417"/>
  <c r="G427"/>
  <c r="G424"/>
  <c r="G422"/>
  <c r="G429"/>
  <c r="G438"/>
  <c r="G437" s="1"/>
  <c r="G440"/>
  <c r="G431"/>
  <c r="F245"/>
  <c r="H419"/>
  <c r="G419"/>
  <c r="H375"/>
  <c r="G375"/>
  <c r="H372"/>
  <c r="G372"/>
  <c r="H360"/>
  <c r="G360"/>
  <c r="H311"/>
  <c r="G311"/>
  <c r="H295"/>
  <c r="G295"/>
  <c r="H240"/>
  <c r="G240"/>
  <c r="H127"/>
  <c r="G127"/>
  <c r="F424"/>
  <c r="F382"/>
  <c r="F384"/>
  <c r="F386"/>
  <c r="F389"/>
  <c r="F388"/>
  <c r="F391"/>
  <c r="F393"/>
  <c r="F396"/>
  <c r="F413"/>
  <c r="F415"/>
  <c r="F417"/>
  <c r="F427"/>
  <c r="F422"/>
  <c r="F429"/>
  <c r="F438"/>
  <c r="F440"/>
  <c r="F431"/>
  <c r="F173"/>
  <c r="F170"/>
  <c r="F169" s="1"/>
  <c r="F157"/>
  <c r="F160"/>
  <c r="F156" s="1"/>
  <c r="F167"/>
  <c r="F165"/>
  <c r="F205"/>
  <c r="F203"/>
  <c r="F202" s="1"/>
  <c r="F211"/>
  <c r="F147"/>
  <c r="F146"/>
  <c r="F149"/>
  <c r="F178"/>
  <c r="F177" s="1"/>
  <c r="F181"/>
  <c r="F185"/>
  <c r="F180"/>
  <c r="F195"/>
  <c r="F191"/>
  <c r="F190" s="1"/>
  <c r="F193"/>
  <c r="F200"/>
  <c r="F199" s="1"/>
  <c r="F243"/>
  <c r="F242" s="1"/>
  <c r="F229"/>
  <c r="F228"/>
  <c r="F232"/>
  <c r="F234"/>
  <c r="F237"/>
  <c r="F236"/>
  <c r="F239"/>
  <c r="F249"/>
  <c r="F252"/>
  <c r="F251"/>
  <c r="F123"/>
  <c r="F122"/>
  <c r="F126"/>
  <c r="F143"/>
  <c r="F142"/>
  <c r="F215"/>
  <c r="F214"/>
  <c r="F218"/>
  <c r="F217" s="1"/>
  <c r="F221"/>
  <c r="F224"/>
  <c r="F223" s="1"/>
  <c r="F259"/>
  <c r="F258" s="1"/>
  <c r="F257" s="1"/>
  <c r="F264"/>
  <c r="F263" s="1"/>
  <c r="F278"/>
  <c r="F275" s="1"/>
  <c r="F276"/>
  <c r="F289"/>
  <c r="F288"/>
  <c r="F287" s="1"/>
  <c r="F292"/>
  <c r="F291"/>
  <c r="F294"/>
  <c r="F363"/>
  <c r="F362" s="1"/>
  <c r="F299"/>
  <c r="F298" s="1"/>
  <c r="F297" s="1"/>
  <c r="F304"/>
  <c r="F303"/>
  <c r="F307"/>
  <c r="F306"/>
  <c r="F310"/>
  <c r="F314"/>
  <c r="F313" s="1"/>
  <c r="F317"/>
  <c r="F316" s="1"/>
  <c r="F321"/>
  <c r="F320" s="1"/>
  <c r="F319" s="1"/>
  <c r="F331"/>
  <c r="F330" s="1"/>
  <c r="F334"/>
  <c r="F333"/>
  <c r="F337"/>
  <c r="F336"/>
  <c r="F340"/>
  <c r="F339"/>
  <c r="F342"/>
  <c r="F345"/>
  <c r="F344" s="1"/>
  <c r="F356"/>
  <c r="F355" s="1"/>
  <c r="F359"/>
  <c r="F366"/>
  <c r="F365"/>
  <c r="F353"/>
  <c r="F352"/>
  <c r="F370"/>
  <c r="F369"/>
  <c r="F374"/>
  <c r="F15"/>
  <c r="F14" s="1"/>
  <c r="F13" s="1"/>
  <c r="F119"/>
  <c r="F117"/>
  <c r="F22"/>
  <c r="F21"/>
  <c r="F27"/>
  <c r="F26"/>
  <c r="F25" s="1"/>
  <c r="F31"/>
  <c r="F30" s="1"/>
  <c r="F34"/>
  <c r="F37"/>
  <c r="F40"/>
  <c r="F42"/>
  <c r="F45"/>
  <c r="F44"/>
  <c r="F50"/>
  <c r="F49"/>
  <c r="F55"/>
  <c r="F54"/>
  <c r="F59"/>
  <c r="F62"/>
  <c r="F65"/>
  <c r="F68"/>
  <c r="F71"/>
  <c r="F58" s="1"/>
  <c r="F53" s="1"/>
  <c r="F74"/>
  <c r="F77"/>
  <c r="F80"/>
  <c r="F84"/>
  <c r="F87"/>
  <c r="F89"/>
  <c r="F92"/>
  <c r="F95"/>
  <c r="F98"/>
  <c r="F101"/>
  <c r="F106"/>
  <c r="F105"/>
  <c r="F110"/>
  <c r="F114"/>
  <c r="F113" s="1"/>
  <c r="F112" s="1"/>
  <c r="F19"/>
  <c r="F17"/>
  <c r="F375"/>
  <c r="F360"/>
  <c r="F372"/>
  <c r="F419"/>
  <c r="F295"/>
  <c r="F311"/>
  <c r="F240"/>
  <c r="F127"/>
  <c r="G719" i="1"/>
  <c r="G718"/>
  <c r="G717" s="1"/>
  <c r="G716" s="1"/>
  <c r="G715" s="1"/>
  <c r="G714" s="1"/>
  <c r="B100" i="50"/>
  <c r="B77"/>
  <c r="B48"/>
  <c r="B23"/>
  <c r="G712" i="1"/>
  <c r="G710"/>
  <c r="G709" s="1"/>
  <c r="G708" s="1"/>
  <c r="G707" s="1"/>
  <c r="G703"/>
  <c r="G702" s="1"/>
  <c r="G701" s="1"/>
  <c r="G697"/>
  <c r="G699"/>
  <c r="G696" s="1"/>
  <c r="G695" s="1"/>
  <c r="G686"/>
  <c r="G685"/>
  <c r="G683"/>
  <c r="G682" s="1"/>
  <c r="G681" s="1"/>
  <c r="G654"/>
  <c r="G653" s="1"/>
  <c r="G652"/>
  <c r="G651" s="1"/>
  <c r="G650" s="1"/>
  <c r="G649" s="1"/>
  <c r="G647"/>
  <c r="G645" s="1"/>
  <c r="G643" s="1"/>
  <c r="G640"/>
  <c r="G639" s="1"/>
  <c r="G638" s="1"/>
  <c r="G637" s="1"/>
  <c r="G636" s="1"/>
  <c r="G601"/>
  <c r="G600" s="1"/>
  <c r="G599" s="1"/>
  <c r="G598" s="1"/>
  <c r="G597" s="1"/>
  <c r="G578"/>
  <c r="G577" s="1"/>
  <c r="G576" s="1"/>
  <c r="G562"/>
  <c r="G561"/>
  <c r="G560" s="1"/>
  <c r="G557"/>
  <c r="G556" s="1"/>
  <c r="G544"/>
  <c r="G542"/>
  <c r="G536"/>
  <c r="G534" s="1"/>
  <c r="G532"/>
  <c r="G531" s="1"/>
  <c r="G530" s="1"/>
  <c r="G529" s="1"/>
  <c r="G521"/>
  <c r="G519"/>
  <c r="G518"/>
  <c r="G513" s="1"/>
  <c r="G512" s="1"/>
  <c r="G515"/>
  <c r="G514"/>
  <c r="G509"/>
  <c r="G507"/>
  <c r="G506" s="1"/>
  <c r="G505" s="1"/>
  <c r="G453"/>
  <c r="G452"/>
  <c r="G451" s="1"/>
  <c r="G450"/>
  <c r="G446"/>
  <c r="G445"/>
  <c r="G444" s="1"/>
  <c r="G443"/>
  <c r="G441"/>
  <c r="G438"/>
  <c r="G440"/>
  <c r="G439"/>
  <c r="G434"/>
  <c r="G433"/>
  <c r="G432" s="1"/>
  <c r="G422"/>
  <c r="G421" s="1"/>
  <c r="G417"/>
  <c r="G416" s="1"/>
  <c r="G384"/>
  <c r="G383" s="1"/>
  <c r="G382" s="1"/>
  <c r="G380"/>
  <c r="G376"/>
  <c r="G375" s="1"/>
  <c r="G373"/>
  <c r="G370" s="1"/>
  <c r="G369" s="1"/>
  <c r="G371"/>
  <c r="G367"/>
  <c r="G366"/>
  <c r="G365" s="1"/>
  <c r="G364" s="1"/>
  <c r="G315"/>
  <c r="G314" s="1"/>
  <c r="G313"/>
  <c r="G309"/>
  <c r="G308" s="1"/>
  <c r="G307" s="1"/>
  <c r="G122"/>
  <c r="G119"/>
  <c r="G118"/>
  <c r="G117" s="1"/>
  <c r="G116" s="1"/>
  <c r="G115" s="1"/>
  <c r="G114" s="1"/>
  <c r="G614"/>
  <c r="G612"/>
  <c r="G595"/>
  <c r="G594"/>
  <c r="G593" s="1"/>
  <c r="G32"/>
  <c r="G31" s="1"/>
  <c r="G29"/>
  <c r="G27"/>
  <c r="G25"/>
  <c r="G24" s="1"/>
  <c r="G19"/>
  <c r="G13" s="1"/>
  <c r="G15"/>
  <c r="G14"/>
  <c r="G12"/>
  <c r="G11" s="1"/>
  <c r="G10" s="1"/>
  <c r="G258"/>
  <c r="G63"/>
  <c r="I665"/>
  <c r="I611"/>
  <c r="I610"/>
  <c r="I158"/>
  <c r="G492"/>
  <c r="G491" s="1"/>
  <c r="G490"/>
  <c r="H582"/>
  <c r="H581"/>
  <c r="H63"/>
  <c r="H149"/>
  <c r="I582"/>
  <c r="I581"/>
  <c r="I183"/>
  <c r="I182" s="1"/>
  <c r="I603"/>
  <c r="I50"/>
  <c r="G317"/>
  <c r="H492"/>
  <c r="H491"/>
  <c r="H490" s="1"/>
  <c r="I318"/>
  <c r="I317"/>
  <c r="H603"/>
  <c r="H587"/>
  <c r="H240"/>
  <c r="G646"/>
  <c r="I556"/>
  <c r="H695"/>
  <c r="G144"/>
  <c r="I541"/>
  <c r="H197"/>
  <c r="H196"/>
  <c r="H195" s="1"/>
  <c r="H287"/>
  <c r="H318"/>
  <c r="H317" s="1"/>
  <c r="G390"/>
  <c r="H390"/>
  <c r="H389" s="1"/>
  <c r="H388" s="1"/>
  <c r="H387" s="1"/>
  <c r="I492"/>
  <c r="I491" s="1"/>
  <c r="I490"/>
  <c r="G581"/>
  <c r="G603"/>
  <c r="G665"/>
  <c r="G588"/>
  <c r="G587"/>
  <c r="H258"/>
  <c r="G711"/>
  <c r="I508"/>
  <c r="G87"/>
  <c r="I129"/>
  <c r="I128" s="1"/>
  <c r="G23"/>
  <c r="G22" s="1"/>
  <c r="G21" s="1"/>
  <c r="H67"/>
  <c r="I646"/>
  <c r="H144"/>
  <c r="H143" s="1"/>
  <c r="H142" s="1"/>
  <c r="H141" s="1"/>
  <c r="I144"/>
  <c r="G129"/>
  <c r="G128" s="1"/>
  <c r="G127"/>
  <c r="G126" s="1"/>
  <c r="H58" i="47"/>
  <c r="H53" s="1"/>
  <c r="H30"/>
  <c r="F324"/>
  <c r="G559" i="1"/>
  <c r="H711"/>
  <c r="H611"/>
  <c r="H610"/>
  <c r="I370"/>
  <c r="I369" s="1"/>
  <c r="I23"/>
  <c r="I22" s="1"/>
  <c r="I21" s="1"/>
  <c r="H518"/>
  <c r="H513"/>
  <c r="H512" s="1"/>
  <c r="I696"/>
  <c r="I695"/>
  <c r="I694" s="1"/>
  <c r="I693" s="1"/>
  <c r="H559"/>
  <c r="F118" i="47"/>
  <c r="G58"/>
  <c r="H529" i="1"/>
  <c r="G508"/>
  <c r="H194"/>
  <c r="H294"/>
  <c r="H293"/>
  <c r="H292" s="1"/>
  <c r="I86"/>
  <c r="G169" i="47"/>
  <c r="H217"/>
  <c r="H202"/>
  <c r="F381"/>
  <c r="F380" s="1"/>
  <c r="H231"/>
  <c r="H227" s="1"/>
  <c r="H180"/>
  <c r="G324"/>
  <c r="F104"/>
  <c r="H242"/>
  <c r="H169"/>
  <c r="H156"/>
  <c r="H324"/>
  <c r="G91" i="1"/>
  <c r="G90" s="1"/>
  <c r="H370"/>
  <c r="H369"/>
  <c r="G158"/>
  <c r="H244"/>
  <c r="H189"/>
  <c r="H188" s="1"/>
  <c r="H158"/>
  <c r="G294"/>
  <c r="G293"/>
  <c r="G292" s="1"/>
  <c r="I262"/>
  <c r="I261" s="1"/>
  <c r="I83"/>
  <c r="G82"/>
  <c r="G73" s="1"/>
  <c r="G72" s="1"/>
  <c r="G66" s="1"/>
  <c r="I117"/>
  <c r="I116"/>
  <c r="I115" s="1"/>
  <c r="I114"/>
  <c r="G252"/>
  <c r="G251" s="1"/>
  <c r="G189"/>
  <c r="G188" s="1"/>
  <c r="F227" i="47"/>
  <c r="G275"/>
  <c r="G202"/>
  <c r="H297"/>
  <c r="F437"/>
  <c r="D54" i="51"/>
  <c r="I534" i="1"/>
  <c r="I710"/>
  <c r="I709" s="1"/>
  <c r="I708" s="1"/>
  <c r="I707" s="1"/>
  <c r="G149"/>
  <c r="H261"/>
  <c r="H283"/>
  <c r="I390"/>
  <c r="I597"/>
  <c r="H535"/>
  <c r="G54"/>
  <c r="G53" s="1"/>
  <c r="I258"/>
  <c r="G244"/>
  <c r="H172"/>
  <c r="I239"/>
  <c r="I238"/>
  <c r="I231" s="1"/>
  <c r="H276"/>
  <c r="H91"/>
  <c r="H90"/>
  <c r="H13"/>
  <c r="H12"/>
  <c r="G276"/>
  <c r="G644"/>
  <c r="G642"/>
  <c r="I240"/>
  <c r="I644"/>
  <c r="I643"/>
  <c r="I642"/>
  <c r="I681"/>
  <c r="G172"/>
  <c r="H556"/>
  <c r="H507"/>
  <c r="H506"/>
  <c r="H505" s="1"/>
  <c r="H50"/>
  <c r="G50"/>
  <c r="H251"/>
  <c r="H250" s="1"/>
  <c r="I252"/>
  <c r="I251" s="1"/>
  <c r="I250" s="1"/>
  <c r="I588"/>
  <c r="I587"/>
  <c r="I91"/>
  <c r="I90"/>
  <c r="H645"/>
  <c r="H644"/>
  <c r="I69"/>
  <c r="I68"/>
  <c r="G69"/>
  <c r="G68"/>
  <c r="H83"/>
  <c r="I13"/>
  <c r="I12" s="1"/>
  <c r="H190" i="47"/>
  <c r="G18"/>
  <c r="F18"/>
  <c r="F248"/>
  <c r="G388"/>
  <c r="G217"/>
  <c r="G213"/>
  <c r="G180"/>
  <c r="G248"/>
  <c r="H437"/>
  <c r="H248"/>
  <c r="H305" i="1"/>
  <c r="F231" i="47"/>
  <c r="I54" i="1"/>
  <c r="I53" s="1"/>
  <c r="G59"/>
  <c r="H410"/>
  <c r="H409" s="1"/>
  <c r="H118" i="47"/>
  <c r="H87" i="1"/>
  <c r="I73"/>
  <c r="I72" s="1"/>
  <c r="I66" s="1"/>
  <c r="G143"/>
  <c r="G142" s="1"/>
  <c r="G141"/>
  <c r="H643"/>
  <c r="H642"/>
  <c r="G227" i="47"/>
  <c r="I306" i="1"/>
  <c r="G381" i="47"/>
  <c r="G380" s="1"/>
  <c r="G256"/>
  <c r="H213"/>
  <c r="H25"/>
  <c r="H24" s="1"/>
  <c r="H12" s="1"/>
  <c r="H17"/>
  <c r="H18"/>
  <c r="G611" i="1"/>
  <c r="G610" s="1"/>
  <c r="F24" i="47"/>
  <c r="H388"/>
  <c r="H381"/>
  <c r="H380" s="1"/>
  <c r="H339"/>
  <c r="H275"/>
  <c r="H24" i="1"/>
  <c r="H23"/>
  <c r="H22" s="1"/>
  <c r="H21" s="1"/>
  <c r="H541"/>
  <c r="G204"/>
  <c r="G196" s="1"/>
  <c r="G195" s="1"/>
  <c r="G194" s="1"/>
  <c r="H239"/>
  <c r="H238" s="1"/>
  <c r="H231" s="1"/>
  <c r="I294"/>
  <c r="I293"/>
  <c r="I292" s="1"/>
  <c r="G410"/>
  <c r="G409" s="1"/>
  <c r="I616"/>
  <c r="H546"/>
  <c r="G117" i="47"/>
  <c r="G118"/>
  <c r="G287"/>
  <c r="I529" i="1"/>
  <c r="I410"/>
  <c r="I409" s="1"/>
  <c r="G465"/>
  <c r="G239"/>
  <c r="G238" s="1"/>
  <c r="G231" s="1"/>
  <c r="G535"/>
  <c r="G541"/>
  <c r="H117"/>
  <c r="H116" s="1"/>
  <c r="H115"/>
  <c r="H114" s="1"/>
  <c r="I219"/>
  <c r="I218" s="1"/>
  <c r="I217" s="1"/>
  <c r="I283"/>
  <c r="G616"/>
  <c r="G539"/>
  <c r="G540"/>
  <c r="H540"/>
  <c r="H539"/>
  <c r="H538" s="1"/>
  <c r="I127" l="1"/>
  <c r="I126" s="1"/>
  <c r="H145" i="47"/>
  <c r="I538" i="1"/>
  <c r="I528" s="1"/>
  <c r="I249"/>
  <c r="G305"/>
  <c r="G306"/>
  <c r="G250"/>
  <c r="G249" s="1"/>
  <c r="H528"/>
  <c r="I692"/>
  <c r="G437"/>
  <c r="I539"/>
  <c r="I540"/>
  <c r="G61"/>
  <c r="G62"/>
  <c r="I312"/>
  <c r="I11"/>
  <c r="I10" s="1"/>
  <c r="H11"/>
  <c r="H10" s="1"/>
  <c r="I389"/>
  <c r="I388" s="1"/>
  <c r="I387" s="1"/>
  <c r="H580"/>
  <c r="H575" s="1"/>
  <c r="H564" s="1"/>
  <c r="G694"/>
  <c r="G693" s="1"/>
  <c r="G692" s="1"/>
  <c r="F256" i="47"/>
  <c r="F213"/>
  <c r="G319"/>
  <c r="G156"/>
  <c r="H319"/>
  <c r="H121" s="1"/>
  <c r="H11" s="1"/>
  <c r="H10" s="1"/>
  <c r="H443" s="1"/>
  <c r="I102" i="1"/>
  <c r="G102"/>
  <c r="G34" s="1"/>
  <c r="H183"/>
  <c r="H182" s="1"/>
  <c r="H125" s="1"/>
  <c r="H124" s="1"/>
  <c r="G455"/>
  <c r="I465"/>
  <c r="I455" s="1"/>
  <c r="I437" s="1"/>
  <c r="I436" s="1"/>
  <c r="H597"/>
  <c r="I658"/>
  <c r="I657" s="1"/>
  <c r="I656" s="1"/>
  <c r="I546"/>
  <c r="H54"/>
  <c r="H53" s="1"/>
  <c r="H55"/>
  <c r="G580"/>
  <c r="G575" s="1"/>
  <c r="G564" s="1"/>
  <c r="G389"/>
  <c r="G388" s="1"/>
  <c r="G387" s="1"/>
  <c r="I580"/>
  <c r="I575" s="1"/>
  <c r="I564" s="1"/>
  <c r="G312"/>
  <c r="G311" s="1"/>
  <c r="G630"/>
  <c r="F12" i="47"/>
  <c r="F145"/>
  <c r="F121" s="1"/>
  <c r="G53"/>
  <c r="G25"/>
  <c r="H694" i="1"/>
  <c r="H693" s="1"/>
  <c r="H692" s="1"/>
  <c r="H681"/>
  <c r="H437"/>
  <c r="H37"/>
  <c r="H36" s="1"/>
  <c r="I37"/>
  <c r="I36" s="1"/>
  <c r="I35" s="1"/>
  <c r="I34" s="1"/>
  <c r="G183"/>
  <c r="G182" s="1"/>
  <c r="G125" s="1"/>
  <c r="G124" s="1"/>
  <c r="I196"/>
  <c r="I195" s="1"/>
  <c r="I194" s="1"/>
  <c r="I125" s="1"/>
  <c r="I124" s="1"/>
  <c r="G262"/>
  <c r="G261" s="1"/>
  <c r="G658"/>
  <c r="G657" s="1"/>
  <c r="G656" s="1"/>
  <c r="H62"/>
  <c r="H61"/>
  <c r="G145" i="47"/>
  <c r="G121" s="1"/>
  <c r="I364" i="1"/>
  <c r="I505"/>
  <c r="G271"/>
  <c r="G270" s="1"/>
  <c r="G269" s="1"/>
  <c r="H271"/>
  <c r="H270" s="1"/>
  <c r="H269" s="1"/>
  <c r="H249" s="1"/>
  <c r="H658"/>
  <c r="H657" s="1"/>
  <c r="H656" s="1"/>
  <c r="H311"/>
  <c r="H304" s="1"/>
  <c r="H303" s="1"/>
  <c r="H73"/>
  <c r="H72" s="1"/>
  <c r="H66" s="1"/>
  <c r="G555"/>
  <c r="G538" s="1"/>
  <c r="G528" s="1"/>
  <c r="I63"/>
  <c r="I61" l="1"/>
  <c r="I62"/>
  <c r="H35"/>
  <c r="H34" s="1"/>
  <c r="G24" i="47"/>
  <c r="G12" s="1"/>
  <c r="G11" s="1"/>
  <c r="G10" s="1"/>
  <c r="G443" s="1"/>
  <c r="G436" i="1"/>
  <c r="F11" i="47"/>
  <c r="F10" s="1"/>
  <c r="F443" s="1"/>
  <c r="H436" i="1"/>
  <c r="H721" s="1"/>
  <c r="I311"/>
  <c r="I304" s="1"/>
  <c r="I303" s="1"/>
  <c r="I721" s="1"/>
  <c r="G304"/>
  <c r="G303" s="1"/>
  <c r="G721" l="1"/>
</calcChain>
</file>

<file path=xl/sharedStrings.xml><?xml version="1.0" encoding="utf-8"?>
<sst xmlns="http://schemas.openxmlformats.org/spreadsheetml/2006/main" count="6078" uniqueCount="1339">
  <si>
    <t>"Об утверждении кодов (перечней кодов) бюджетной классификации Российской Федерации, относящихся к федеральному бюджету и бюджетам государственных внебюджетных фондов Российской Федерации"</t>
  </si>
  <si>
    <t>1 Администрирование данных поступлений осуществляется с применением кодов</t>
  </si>
  <si>
    <t>Российской Федерации от 06 июня 2019 года № 86н</t>
  </si>
  <si>
    <t>Перечень субсидий юридическим лицам (за исключением муниципальных учреждений), индивидуальным предпринимателям,физическим лицам - производителям товаров, работ, услуг и  иным некоммерческим организациям, указанным в п.2 ст.78.1 Бюджетного кодекса Российской Федерации, в целях возмещения затрат или недополученных доходов в связи с производством (реализацией) товаров, выполнением работ и оказанием услуг на безвозмездной и безвозвратной основе на 2020 год  и на плановый период 2021 и 2022 годов</t>
  </si>
  <si>
    <t xml:space="preserve">Муниципальная программа  "Управление  муниципальными   финансами и        
муниципальным  долгом Аргаяшского муниципального района"  </t>
  </si>
  <si>
    <t>Муниципальная  программа "Развитие дорожного хозяйства в  Аргаяшском муниципальном  районе"</t>
  </si>
  <si>
    <t xml:space="preserve">Муниципальная программа  "Управление  муниципальными   финансами и        
муниципальным  долгом Аргаяшского муниципального района"            
</t>
  </si>
  <si>
    <t xml:space="preserve">Муниципальная программа  "Развитие   образования  Аргаяшского муниципального района" </t>
  </si>
  <si>
    <t>Муниципальная программа  "Развитие   образования  Аргаяшского муниципального района"</t>
  </si>
  <si>
    <t xml:space="preserve">Муниципальная программа  "Развитие культуры   Аргаяшского муниципального района"
</t>
  </si>
  <si>
    <t>Муниципальная программа "Реализация молодежной политики в  Аргаяшском муниципальном  районе"</t>
  </si>
  <si>
    <t>Муниципальная программа  "Социальная поддержка граждан   Аргаяшского муниципального района"</t>
  </si>
  <si>
    <t>Муниципальная программа   "Об осуществлении мероприятий гражданской обороны, защиты населения и территории Аргаяшского  муниципального  района от чрезвычайных ситуаций природного и техногенного характера, развитие единой дежурно-диспетчерской службы"</t>
  </si>
  <si>
    <t>Муниципальная программа   "Развитие сельского хозяйства Аргаяшского  муниципального района"</t>
  </si>
  <si>
    <t xml:space="preserve">632 09 00000 </t>
  </si>
  <si>
    <t>632 09 S4050</t>
  </si>
  <si>
    <t>660 09 00000</t>
  </si>
  <si>
    <t>660 09 L5671</t>
  </si>
  <si>
    <t>660 00 00000</t>
  </si>
  <si>
    <t>700 09 00000</t>
  </si>
  <si>
    <t>700 09 S0010</t>
  </si>
  <si>
    <t>Подпрограмма " Развитие муниципальной службы в Аргаяшском муниципальном районе"</t>
  </si>
  <si>
    <t>Муниципальная программа  "Развитие физической культуры и спорта в Аргаяшском муниципальном районе"</t>
  </si>
  <si>
    <t>Муниципальная программа  "Управление  муниципальным имуществом и земельными ресурсами Аргаяшского муницпального района"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</si>
  <si>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</si>
  <si>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безопасности образовательных учреждений (Закупка товаров, работ и услуг для государственных (муниципальных) нужд)</t>
  </si>
  <si>
    <t>Комплектование книжных фондов муниципальных общедоступных библиотек (Предоставление субсидий бюджетным, автономным учреждениям и иным некоммерческим организациям)</t>
  </si>
  <si>
    <t>Подпрограмма  "Природоохранные мероприятия, оздоровление экологической обстановки в Аргаяшском муниципальном районе"</t>
  </si>
  <si>
    <t>Муниципальная программа  "Управление  муниципальным имуществом и земельными ресурсами Аргаяшского муниципального района"</t>
  </si>
  <si>
    <t>700 09 S004В</t>
  </si>
  <si>
    <t>Реализация инвестиционных проектов на территории муниципальных образований(Капитальные вложения в объекты государственной (муниципальной) собственности)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</si>
  <si>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</si>
  <si>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</si>
  <si>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приложение 1</t>
  </si>
  <si>
    <t>Премии Главы Аргаяшского муниципального района (Социальное обеспечение и иные выплаты населению)</t>
  </si>
  <si>
    <t>Премии Собрания депутатов Аргаяшского муниципального района (Социальное обеспечение и иные выплаты населению)</t>
  </si>
  <si>
    <r>
  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  </r>
    <r>
      <rPr>
        <vertAlign val="superscript"/>
        <sz val="12"/>
        <rFont val="Times New Roman"/>
        <family val="1"/>
        <charset val="204"/>
      </rPr>
      <t>1,2</t>
    </r>
  </si>
  <si>
    <t>Подпрограмма "Повышение качества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Аргаяшского муниципального района"</t>
  </si>
  <si>
    <t>Подпрограмма "Повышение качества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Аргаяшского муниципального района "</t>
  </si>
  <si>
    <t>Пособие на ребенка в соответствии с Законом Челябинской области «О пособии на ребенка» (Закупка товаров, работ и услуг для государственных (муниципальных) нужд)</t>
  </si>
  <si>
    <t xml:space="preserve">Пособие на ребенка в соответствии с Законом Челябинской области «О пособии на ребенка» </t>
  </si>
  <si>
    <t>Библиотеки  (Предоставление субсидий бюджетным, автономным учреждениям и иным некоммерческим организациям)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</si>
  <si>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</si>
  <si>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</si>
  <si>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400</t>
  </si>
  <si>
    <t>Комитет по управлению имуществом Аргаяшского  района</t>
  </si>
  <si>
    <t>Наименование дохода</t>
  </si>
  <si>
    <t>Бюджет муниципального района</t>
  </si>
  <si>
    <t xml:space="preserve">Бюджеты поселений </t>
  </si>
  <si>
    <t>531</t>
  </si>
  <si>
    <t>415</t>
  </si>
  <si>
    <t>Прокуратура Челябинской области</t>
  </si>
  <si>
    <t>1 13 01995 05 0000 130</t>
  </si>
  <si>
    <t>1 13 02995 05 0000 130</t>
  </si>
  <si>
    <t>Прочие доходы от компенсации затрат  бюджетов муниципальных районов</t>
  </si>
  <si>
    <t>1 17 01050 05 0000 180</t>
  </si>
  <si>
    <t>1 17 05050 05 0000 180</t>
  </si>
  <si>
    <t>2 02 15001 05 0000 150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</si>
  <si>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</si>
  <si>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</si>
  <si>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2 02 20041 05 0000 150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</si>
  <si>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</si>
  <si>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</si>
  <si>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</si>
  <si>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</si>
  <si>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</si>
  <si>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</si>
  <si>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2 02 29999 05 0000 150</t>
  </si>
  <si>
    <t>Прочие субсидии бюджетам муниципальных районов</t>
  </si>
  <si>
    <t>2 02 35118 05 0000 150</t>
  </si>
  <si>
    <t>Субвенции бюджетам муниципальных районов на осуществление первичного воинского учета на территориях,  где отсутствуют военные комиссариаты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</si>
  <si>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</si>
  <si>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</si>
  <si>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2 02 39999 05 0000 150</t>
  </si>
  <si>
    <t>Прочие субвенции бюджетам муниципальных районов</t>
  </si>
  <si>
    <t>2 02 40014 05 0000 150</t>
  </si>
  <si>
    <t>Государственная программа Челябинской области «Развитие архивного дела в Челябинской области»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</si>
  <si>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</si>
  <si>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</si>
  <si>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(Социальное обеспечение и иные выплаты населению)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</si>
  <si>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  <r>
      <rPr>
        <vertAlign val="superscript"/>
        <sz val="12"/>
        <rFont val="Times New Roman"/>
        <family val="1"/>
        <charset val="204"/>
      </rPr>
      <t>1,2</t>
    </r>
  </si>
  <si>
    <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  </r>
    <r>
      <rPr>
        <vertAlign val="superscript"/>
        <sz val="12"/>
        <rFont val="Times New Roman"/>
        <family val="1"/>
        <charset val="204"/>
      </rPr>
      <t>1,2</t>
    </r>
  </si>
  <si>
    <r>
      <t>Налог, взимаемый в связи с применением упрощенной системы налогообложения</t>
    </r>
    <r>
      <rPr>
        <vertAlign val="superscript"/>
        <sz val="12"/>
        <rFont val="Times New Roman"/>
        <family val="1"/>
        <charset val="204"/>
      </rPr>
      <t>1,2</t>
    </r>
  </si>
  <si>
    <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  <r>
      <rPr>
        <vertAlign val="superscript"/>
        <sz val="12"/>
        <rFont val="Times New Roman"/>
        <family val="1"/>
        <charset val="204"/>
      </rPr>
      <t>1,2</t>
    </r>
  </si>
  <si>
    <r>
      <t>Единый налог на вмененный доход для отдельных видов деятельности</t>
    </r>
    <r>
      <rPr>
        <vertAlign val="superscript"/>
        <sz val="12"/>
        <rFont val="Times New Roman"/>
        <family val="1"/>
        <charset val="204"/>
      </rPr>
      <t>1</t>
    </r>
  </si>
  <si>
    <t>105 02020 02 0000 110</t>
  </si>
  <si>
    <r>
      <t>Единый налог на вмененный доход для отдельных видов деятельности (за налоговые периоды, истекшие до 1 января 2011 года)</t>
    </r>
    <r>
      <rPr>
        <vertAlign val="superscript"/>
        <sz val="12"/>
        <rFont val="Times New Roman"/>
        <family val="1"/>
        <charset val="204"/>
      </rPr>
      <t>1,2</t>
    </r>
  </si>
  <si>
    <r>
      <t>Налог на добычу общераспространенных полезных ископаемых</t>
    </r>
    <r>
      <rPr>
        <vertAlign val="superscript"/>
        <sz val="12"/>
        <rFont val="Times New Roman"/>
        <family val="1"/>
        <charset val="204"/>
      </rPr>
      <t>1,2</t>
    </r>
  </si>
  <si>
    <r>
      <t>Налог на добычу прочих полезных ископаемых (за исключением полезных ископаемых в виде природных алмазов)</t>
    </r>
    <r>
      <rPr>
        <vertAlign val="superscript"/>
        <sz val="12"/>
        <rFont val="Times New Roman"/>
        <family val="1"/>
        <charset val="204"/>
      </rPr>
      <t>1,2</t>
    </r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</si>
  <si>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vertAlign val="superscript"/>
        <sz val="12"/>
        <rFont val="Times New Roman"/>
        <family val="1"/>
        <charset val="204"/>
      </rPr>
      <t>1</t>
    </r>
  </si>
  <si>
    <t>1 08 07010 01 0000 110</t>
  </si>
  <si>
    <t xml:space="preserve">Контрольно-счетная комиссия Аргаяшского муниципального района </t>
  </si>
  <si>
    <t>Прочие неналоговые доходы бюджетов муниципальных районов</t>
  </si>
  <si>
    <t>Средства самообложения граждан, зачисляемые в бюджеты муниципальных районов</t>
  </si>
  <si>
    <t xml:space="preserve">Наименование ГРБС </t>
  </si>
  <si>
    <t xml:space="preserve">Цель   предоставления    субсидии из  районного бюджета
</t>
  </si>
  <si>
    <t>Дотации бюджетам муниципальных районов</t>
  </si>
  <si>
    <t>Субсидии бюджетам муниципальных районов</t>
  </si>
  <si>
    <t>Субвенции бюджетам муниципальных районов</t>
  </si>
  <si>
    <t xml:space="preserve"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</si>
  <si>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581 04 00000</t>
  </si>
  <si>
    <t>581 04 16130</t>
  </si>
  <si>
    <t>582 00 00000</t>
  </si>
  <si>
    <t>583 00 00000</t>
  </si>
  <si>
    <t>583 07 00000</t>
  </si>
  <si>
    <t>590 00 00000</t>
  </si>
  <si>
    <t>591 00 00000</t>
  </si>
  <si>
    <t>591 04 00000</t>
  </si>
  <si>
    <t>592 00 00000</t>
  </si>
  <si>
    <t>592 04 00000</t>
  </si>
  <si>
    <t>593 00 00000</t>
  </si>
  <si>
    <t>593 12 00000</t>
  </si>
  <si>
    <t>593 12 72870</t>
  </si>
  <si>
    <t>593 12 72230</t>
  </si>
  <si>
    <t>600 00 00000</t>
  </si>
  <si>
    <t>500 00 00000</t>
  </si>
  <si>
    <t>500 07 00000</t>
  </si>
  <si>
    <t>500 07 40270</t>
  </si>
  <si>
    <t>600 07 00000</t>
  </si>
  <si>
    <t>600 07 40320</t>
  </si>
  <si>
    <t>610 00 00000</t>
  </si>
  <si>
    <t>610 07 00000</t>
  </si>
  <si>
    <t>610 07 41530</t>
  </si>
  <si>
    <t>620 00 00000</t>
  </si>
  <si>
    <t>620 07 00000</t>
  </si>
  <si>
    <t xml:space="preserve">630 00 00000 </t>
  </si>
  <si>
    <t xml:space="preserve">631 00 00000 </t>
  </si>
  <si>
    <t xml:space="preserve">631 07 00000 </t>
  </si>
  <si>
    <t>631 07 43512</t>
  </si>
  <si>
    <t xml:space="preserve">632 00 00000 </t>
  </si>
  <si>
    <t xml:space="preserve">632 07 00000 </t>
  </si>
  <si>
    <t>632 07 43513</t>
  </si>
  <si>
    <t xml:space="preserve">633 00 00000 </t>
  </si>
  <si>
    <t xml:space="preserve">633 07 00000 </t>
  </si>
  <si>
    <t>633 07 43370</t>
  </si>
  <si>
    <t>634 00 00000</t>
  </si>
  <si>
    <t>634 15 00000</t>
  </si>
  <si>
    <t>640 00 00000</t>
  </si>
  <si>
    <t>640 07 00000</t>
  </si>
  <si>
    <t>Строительство, модернизация, реконструкция и  ремонт объектов систем водоснабжения, водоотведения и очистки сточных вод</t>
  </si>
  <si>
    <t>Организация питания детей в пришкольных лагерях</t>
  </si>
  <si>
    <t xml:space="preserve">Адресная субсидия гражданам в связи с ростом платы за коммунальные услуги </t>
  </si>
  <si>
    <t>Организация и проведение мероприятий с детьми и молодежью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</si>
  <si>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</si>
  <si>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межбюджетные трансферты, передаваемые бюджетам муниципальных районов</t>
  </si>
  <si>
    <t>Глава муниципального образования</t>
  </si>
  <si>
    <t>Благоустройство</t>
  </si>
  <si>
    <t>600</t>
  </si>
  <si>
    <t xml:space="preserve">                  N – норматив финансирования  единица протяженности (1 км), определяютсяв соответствии с решением   о бюджете Аргаяшского муниципального района на очередной финансовый год и плановый период. </t>
  </si>
  <si>
    <t>Дотации бюджетам муниципальных районов на выравнивание бюджетной обеспеченности из бюджета Российской Федерации</t>
  </si>
  <si>
    <t>Подпрограмма "Социальная  поддержка семей  и детей  Аргаяшского муниципального района"</t>
  </si>
  <si>
    <t>Подпрограмма  "Функционирование системы физической культуры и спорта в Аргаяшском муниципальном районе"</t>
  </si>
  <si>
    <t xml:space="preserve">Подпрограмма  "Внедрение Всероссийского физкультурно-спортивного комплекса «Готов к труду и обороне» (ГТО) в Аргаяшском муниципальном районе"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</si>
  <si>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</si>
  <si>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</si>
  <si>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536 00 00000</t>
  </si>
  <si>
    <t>537 00 00000</t>
  </si>
  <si>
    <t>540 00 00000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</si>
  <si>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</si>
  <si>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</si>
  <si>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</si>
  <si>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</si>
  <si>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Председатель представительного органа муниципального образования</t>
  </si>
  <si>
    <t>Предоставление гражданам субсидий на оплату жилого помещения и коммунальных услуг</t>
  </si>
  <si>
    <t>Коды бюджетной классификации</t>
  </si>
  <si>
    <t>Наименование источника средств</t>
  </si>
  <si>
    <t>563 99 48230</t>
  </si>
  <si>
    <t xml:space="preserve">Предоставление молодым семьям –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</t>
  </si>
  <si>
    <t>Дополнительное образование детей</t>
  </si>
  <si>
    <t xml:space="preserve">Молодежная политика </t>
  </si>
  <si>
    <t xml:space="preserve">Улучшение условий и охраны труда в целях снижения профессиональных рисков работников в организациях  Аргаяшского муницпального района </t>
  </si>
  <si>
    <t>630 00 00000</t>
  </si>
  <si>
    <t xml:space="preserve">Объем ассигнований, предусмотренный в  ведомственной структуре районного бюджета       
      (тыс. рублей)
</t>
  </si>
  <si>
    <t>Мероприятия по социальной поддержке детей из малообеспеченных семей (Предоставление субсидий бюджетным, автономным учреждениям и иным некоммерческим организациям)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</si>
  <si>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</si>
  <si>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</si>
  <si>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>группа вида расхода</t>
  </si>
  <si>
    <t>группа вида расходов</t>
  </si>
  <si>
    <t>ВСЕГО</t>
  </si>
  <si>
    <t>990 04 07005</t>
  </si>
  <si>
    <t>Иные межбюджетные трансферты</t>
  </si>
  <si>
    <t>Подпрограмма  "Отдых, оздоровление, занятость детей и молодежи Аргаяшского муниципального района"</t>
  </si>
  <si>
    <t>Подпрограмма  "Развитие дополнительного образования детей в сфере культуры и искусства в   Аргаяшском муниципальном районе Челябинской области"</t>
  </si>
  <si>
    <t>Подпрограмма  "Укрепление материально-технической базы учреждений культуры  в Аргаяшском муниципальном районе"</t>
  </si>
  <si>
    <t xml:space="preserve">Подпрограмма  "Одаренные дети" в сфере культуры и искусства в Аргаяшском муниципальном районе челябинской области </t>
  </si>
  <si>
    <t xml:space="preserve">Обеспечение учреждений культуры специализированным автотранспортом (автоклубы) 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</si>
  <si>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</si>
  <si>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Другие вопросы в области национальной экономики</t>
  </si>
  <si>
    <t>Таблица 1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</si>
  <si>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</si>
  <si>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 xml:space="preserve">Подпрограмма  "Одаренные дети" в сфере культуры и искусства в Аргаяшском муниципальном районе </t>
  </si>
  <si>
    <t>Государственная программа Челябинской области «Развитие сельского хозяйства в Челябинской области »</t>
  </si>
  <si>
    <t>Развитие муниципальных систем оповещения и информирования населения о чрезвычайных ситуациях (Закупка товаров, работ и услуг для государственных (муниципальных) нужд)</t>
  </si>
  <si>
    <t xml:space="preserve">Подпрограмма  "Развитие дополнительного образования  Аргаяшского муниципального района" </t>
  </si>
  <si>
    <t xml:space="preserve">Государственная программа Челябинской области «Развитие социальной защиты населения в Челябинской области»  </t>
  </si>
  <si>
    <t>Капитальный  ремонт и ремонт автомобильных дорог общего пользования местного значения вне границ населенных пунктов (Закупка товаров, работ и услуг для обеспечения государственных (муниципальных) нужд)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</si>
  <si>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</si>
  <si>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Капитальный ремонт и ремонт автомобильных дорог общего пользования местного значения в границах населенных пунктов поселений  (Закупка товаров, работ и услуг для обеспечения государственных (муниципальных) нужд)</t>
  </si>
  <si>
    <t>Содержание   автомобильных дорог общего пользования местного значения вне границ населенных пунктов</t>
  </si>
  <si>
    <t xml:space="preserve">Содержание   автомобильных дорог общего пользования местного значения в границах  населенных пунктов поселений 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</si>
  <si>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</si>
  <si>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Подпрограмма  «Внедрение цифровых технологий, направленных на рациональное использование земель сельскохозяйственного назначения»</t>
  </si>
  <si>
    <t>Подпрограмма  «Мероприятия в области сельскохозяйственного производства»</t>
  </si>
  <si>
    <t>571 07 S1020</t>
  </si>
  <si>
    <t>571 00 00000</t>
  </si>
  <si>
    <t>571 07 00000</t>
  </si>
  <si>
    <t>572 00 00000</t>
  </si>
  <si>
    <t>572 07 00000</t>
  </si>
  <si>
    <t>572 07 42604</t>
  </si>
  <si>
    <t>690 00 00000</t>
  </si>
  <si>
    <t>690 07 00000</t>
  </si>
  <si>
    <t>690 07 43450</t>
  </si>
  <si>
    <t>583  07 00000</t>
  </si>
  <si>
    <t>583  07 41530</t>
  </si>
  <si>
    <t>583 07 41530</t>
  </si>
  <si>
    <t>Муниципальная программа  " Развитие малого и среднего предпринимательства в Аргаяшском муниципальном районе"</t>
  </si>
  <si>
    <t>710 07 45550</t>
  </si>
  <si>
    <t>Реализация программ формирования современной городской среды   (Закупка товаров, работ и услуг для обеспечения государственных (муниципальных) нужд)</t>
  </si>
  <si>
    <t>Региональный проект «Формирование комфортной городской среды»</t>
  </si>
  <si>
    <t>531 20 L027 5</t>
  </si>
  <si>
    <t>531 20 00000</t>
  </si>
  <si>
    <t>Региональный проект «Успех каждого ребенка»</t>
  </si>
  <si>
    <t>Региональный проект «Финансовая поддержка семей при рождении детей»</t>
  </si>
  <si>
    <t>571  07 S1020</t>
  </si>
  <si>
    <t>572 07 S1020</t>
  </si>
  <si>
    <t>Региональный проект «Социальная активность»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</si>
  <si>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</si>
  <si>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</si>
  <si>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</si>
  <si>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 xml:space="preserve">Общеобразовательные организации для обучающихся с ограниченными возможностями здоровья 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</si>
  <si>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</si>
  <si>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</si>
  <si>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от-ветственности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 (Социальное обеспечение и иные выплаты населению)</t>
  </si>
  <si>
    <t>Другие вопросы в области культуры, кинематографии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</si>
  <si>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</si>
  <si>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281 99 00000</t>
  </si>
  <si>
    <t>Подпрограмма «Повышение качества жизни граждан пожилого возраста и иных категорий граждан»</t>
  </si>
  <si>
    <t>282 00 00000</t>
  </si>
  <si>
    <t>Подпрограмма «Функционирование системы социального обслуживания и социальной поддержки отдельных категорий граждан»</t>
  </si>
  <si>
    <t xml:space="preserve">284 00 00000 </t>
  </si>
  <si>
    <t>282 06 00000</t>
  </si>
  <si>
    <t>282 06 51370</t>
  </si>
  <si>
    <t>282 06 52200</t>
  </si>
  <si>
    <t>282 06 52500</t>
  </si>
  <si>
    <t xml:space="preserve">284 04 00000 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</si>
  <si>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</si>
  <si>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</si>
  <si>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Финансовое обеспечение выполнения функций муниципальными  органами (Иные бюджетные ассигнования)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</si>
  <si>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</si>
  <si>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полномочий по образованию и организации деятельности административных комиссий</t>
  </si>
  <si>
    <t>Массовый спорт</t>
  </si>
  <si>
    <t>532</t>
  </si>
  <si>
    <t>534</t>
  </si>
  <si>
    <t>536</t>
  </si>
  <si>
    <t>538</t>
  </si>
  <si>
    <t xml:space="preserve">                                            Vi = Li*N, где:</t>
  </si>
  <si>
    <t xml:space="preserve">                 Li – протяженность автомобильных дорог местного значения вне границ населенных пунктов в границах муниципального района;</t>
  </si>
  <si>
    <t>Муниципальные программы Аргаяшского муниципального района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</si>
  <si>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</si>
  <si>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</si>
  <si>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Закупка товаров, работ и услуг для обеспечения государственных (муниципальных) нужд</t>
  </si>
  <si>
    <t>Организация подвоза учащихся</t>
  </si>
  <si>
    <t xml:space="preserve">Учреждения физкультуры и спорта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</si>
  <si>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</si>
  <si>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Информационное освещение деятельности органов муниципальной власти аргаяшского муниципального района в средствах массовой информации (Закупка товаров, работ и услуг для государственных (муниципальных) нужд)</t>
  </si>
  <si>
    <t>Обеспечение пожарной безопасности</t>
  </si>
  <si>
    <t>537 07 00000</t>
  </si>
  <si>
    <t xml:space="preserve">Мероприятия по социальной поддержке детей-инвалидов </t>
  </si>
  <si>
    <t>533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</si>
  <si>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 (Закупка товаров, работ и услуг для государственных (муниципальных) нужд)</t>
  </si>
  <si>
    <t>281 P1 28180</t>
  </si>
  <si>
    <t>282 04 28370</t>
  </si>
  <si>
    <t>282 06 28300</t>
  </si>
  <si>
    <t>282 06 28310</t>
  </si>
  <si>
    <t>282 06 28320</t>
  </si>
  <si>
    <t>282 06 28330</t>
  </si>
  <si>
    <t>282 06 28340</t>
  </si>
  <si>
    <t>282 06 28350</t>
  </si>
  <si>
    <t>282 06 28370</t>
  </si>
  <si>
    <t>282 06 28380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</si>
  <si>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</si>
  <si>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282 06 28390</t>
  </si>
  <si>
    <t>282 06 28400</t>
  </si>
  <si>
    <t>282 06 28410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</si>
  <si>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от-ветственности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 (Закупка товаров, работ и услуг для государственных (муниципальных) нужд)</t>
  </si>
  <si>
    <t>284 04 28080</t>
  </si>
  <si>
    <t>284 10 28000</t>
  </si>
  <si>
    <t>514 07 00000</t>
  </si>
  <si>
    <t>Муниципальная программа "Развитие информационного общества в Аргаяшском муниципальном районе до 2030 года"</t>
  </si>
  <si>
    <t>520 00 00000</t>
  </si>
  <si>
    <t>520 04 00000</t>
  </si>
  <si>
    <t>Обеспечение функционирования и развития информационно-коммуникационной инфраструктуры</t>
  </si>
  <si>
    <t>520 04 60120</t>
  </si>
  <si>
    <t>531 10 S4060</t>
  </si>
  <si>
    <t>532 10 S3030</t>
  </si>
  <si>
    <t>534 10 S3010</t>
  </si>
  <si>
    <t>Организация  занятости детей в каникулярное время (Предоставление субсидий бюджетным, автономным учреждениям и иным некоммерческим организациям)</t>
  </si>
  <si>
    <t>534 20 S3010</t>
  </si>
  <si>
    <t>Оказание финансовой поддержки социально ориентированным некоммерческим организациям, осуществляющим деятельность по социальной поддержке и защите граждан (Предоставление субсидий бюджетным, автономным учреждениям и иным некоммерческим организациям)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</si>
  <si>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Аргаяшском муниципальном районе (Закупка товаров, работ и услуг для государственных (муниципальных) нужд)</t>
  </si>
  <si>
    <t>Мероприятия в области сельскохозяйственного производства (Закупка товаров, работ и услуг для  государственных (муниципальных) нужд)</t>
  </si>
  <si>
    <t>Повышение квалификации (обучение) муниципальных служащих и лиц, замещающих муниципальные должности (Закупка товаров, работ и услуг для  государственных (муниципальных) нужд)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</si>
  <si>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</si>
  <si>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700 00 00000</t>
  </si>
  <si>
    <t>554 20 00000</t>
  </si>
  <si>
    <t>555 00 00000</t>
  </si>
  <si>
    <t>560 00 00000</t>
  </si>
  <si>
    <t>561 00 00000</t>
  </si>
  <si>
    <t>561 99 00000</t>
  </si>
  <si>
    <t>561 99 48230</t>
  </si>
  <si>
    <t>562 00 00000</t>
  </si>
  <si>
    <t>562 07 00000</t>
  </si>
  <si>
    <t>562 07 45120</t>
  </si>
  <si>
    <t>563 00 00000</t>
  </si>
  <si>
    <t>570 00 00000</t>
  </si>
  <si>
    <t>580 00 00000</t>
  </si>
  <si>
    <t>581 00 00000</t>
  </si>
  <si>
    <t>Подпрограмма  " Безопасность образовательных учреждений  Аргаяшского муниципального района"</t>
  </si>
  <si>
    <t>Подпрограмма "Капитальный  ремонт и ремонт автомобильных дорог общего пользования местного значения вне границ населенных пунктов"</t>
  </si>
  <si>
    <t>Проведение капитального ремонта зданий и сооружений муниципальных организаций отдыха и оздоровления детей 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</si>
  <si>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</si>
  <si>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537 20  S3310</t>
  </si>
  <si>
    <t>537 20  S3320</t>
  </si>
  <si>
    <t>537 20  S3330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</si>
  <si>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 (Предоставление субсидий бюджетным, автономным учреждениям и иным некоммерческим организациям)</t>
  </si>
  <si>
    <t>537 20 20043</t>
  </si>
  <si>
    <t>Приобретение технических средств реабилитации для пунктов проката в муниципальных учреждениях системы социальной защиты населения  (Закупка товаров, работ и услуг для государственных (муниципальных) нужд)</t>
  </si>
  <si>
    <t>543 07 08080</t>
  </si>
  <si>
    <t>Региональный проект «Культурная среда»</t>
  </si>
  <si>
    <t>552 20 00000</t>
  </si>
  <si>
    <t>Комплектование книжных фондов муниципальных общедоступных библиотек</t>
  </si>
  <si>
    <t>552 20 L519Б</t>
  </si>
  <si>
    <t>555 A1 00000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</si>
  <si>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</si>
  <si>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</si>
  <si>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531 20 L0275</t>
  </si>
  <si>
    <r>
  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  </r>
    <r>
      <rPr>
        <vertAlign val="superscript"/>
        <sz val="12"/>
        <rFont val="Times New Roman"/>
        <family val="1"/>
        <charset val="204"/>
      </rPr>
      <t>1,2</t>
    </r>
  </si>
  <si>
    <t>Подпрограмма  "Организация досуга и обеспечение жителей района услугами учреждений культуры в Аргаяшском муниципальном районе"</t>
  </si>
  <si>
    <t>Подпрограмма  "Организация библиотечного обслуживания населения  в Аргаяшском муниципальном районе"</t>
  </si>
  <si>
    <t>Финансовое обеспечение выполнения функций государственными органами (Закупка товаров, работ и услуг для государственных (муниципальных) нужд)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</si>
  <si>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</si>
  <si>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Премии Главы Аргаяшского муниципального района</t>
  </si>
  <si>
    <t>подраздел</t>
  </si>
  <si>
    <t>целевая статья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</si>
  <si>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</si>
  <si>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 xml:space="preserve">Содержание и обслуживание казны муниципального района </t>
  </si>
  <si>
    <t>Подпрограмма "Модернизация  объектов коммунальной инфраструктуры на  территории Аргаяшского муниципального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</si>
  <si>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(Предоставление субсидий бюджетным, автономным учреждениям и иным некоммерческим организациям)</t>
  </si>
  <si>
    <t>Дошкольные образовательные организации (Предоставление субсидий бюджетным, автономным учреждениям и иным некоммерческим организациям)</t>
  </si>
  <si>
    <t>Реализация иных муниципальных функций в области социальной политики</t>
  </si>
  <si>
    <t>Финансовое обеспечение выполнения функций государственными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</si>
  <si>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Категории и (или)  критерии отбора  юридических лиц   (за исключением     муниципальных   учреждений),   индивидуальных   
 предпринимателей,   физических лиц,   некоммерческих     организаций    
</t>
  </si>
  <si>
    <t xml:space="preserve">Управление социальной защиты населения Аргаяшского муниципального района </t>
  </si>
  <si>
    <t xml:space="preserve">Перечень главных администраторов источников финансирования дефицита районного бюджета </t>
  </si>
  <si>
    <t>Общеэкономические вопросы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</si>
  <si>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</si>
  <si>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Оказание материальной помощи гражданам, оказавшимся в трудной жизненной ситуации(Предоставление субсидий бюджетным, автономным учреждениям и иным некоммерческим организациям)</t>
  </si>
  <si>
    <t>542 00 00000</t>
  </si>
  <si>
    <t>543 00 00000</t>
  </si>
  <si>
    <t>500 0 700000</t>
  </si>
  <si>
    <t>Мероприятия по социальной поддержке детей из малообеспеченных семей(Предоставление субсидий бюджетным, автономным учреждениям и иным некоммерческим организациям)</t>
  </si>
  <si>
    <t>556 04 00000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</si>
  <si>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</si>
  <si>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(Закупка товаров, работ и услуг для государственных (муниципальных) нужд)</t>
  </si>
  <si>
    <t>Общеобразовательные организации для обучающихся с ограниченными возможностями здоровья  (Иные бюджетные ассигнования)</t>
  </si>
  <si>
    <t>Выполнение других обязательств органов местного самоуправления</t>
  </si>
  <si>
    <t>Наименование сельского поселения</t>
  </si>
  <si>
    <t xml:space="preserve">Иные дотации </t>
  </si>
  <si>
    <t>Поддержка мер по обеспечению сбалансированности бюджетов</t>
  </si>
  <si>
    <t>ведомство</t>
  </si>
  <si>
    <r>
      <t xml:space="preserve">Доходы от уплаты акцизов на дизельное топливо,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 </t>
    </r>
    <r>
      <rPr>
        <vertAlign val="superscript"/>
        <sz val="12"/>
        <rFont val="Trebuchet MS"/>
        <family val="2"/>
        <charset val="204"/>
      </rPr>
      <t>2</t>
    </r>
  </si>
  <si>
    <r>
  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 </t>
    </r>
    <r>
      <rPr>
        <vertAlign val="superscript"/>
        <sz val="12"/>
        <rFont val="Trebuchet MS"/>
        <family val="2"/>
        <charset val="204"/>
      </rPr>
      <t>2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</si>
  <si>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  <r>
      <rPr>
        <vertAlign val="superscript"/>
        <sz val="12"/>
        <rFont val="Times New Roman"/>
        <family val="1"/>
        <charset val="204"/>
      </rPr>
      <t xml:space="preserve"> 2</t>
    </r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</si>
  <si>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</si>
  <si>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532 99 00000</t>
  </si>
  <si>
    <t>532 99 43330</t>
  </si>
  <si>
    <t>534 10 00000</t>
  </si>
  <si>
    <t>534 10 43230</t>
  </si>
  <si>
    <t>534 20 00000</t>
  </si>
  <si>
    <t>534 20 43606</t>
  </si>
  <si>
    <t>534 20 43609</t>
  </si>
  <si>
    <t>535 99 00000</t>
  </si>
  <si>
    <t>535 99 45230</t>
  </si>
  <si>
    <t>536 07 00000</t>
  </si>
  <si>
    <t>536 07 43603</t>
  </si>
  <si>
    <t>537 20 00000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</si>
  <si>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</si>
  <si>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Физическая культура и спорт</t>
  </si>
  <si>
    <t>Охрана семьи и детства</t>
  </si>
  <si>
    <t>Код администратора</t>
  </si>
  <si>
    <t xml:space="preserve">к решению "О бюджете Аргаяшского  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</si>
  <si>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</si>
  <si>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</si>
  <si>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 xml:space="preserve">ИТОГО </t>
  </si>
  <si>
    <t xml:space="preserve"> 01  05  02  01  05  0000  510</t>
  </si>
  <si>
    <t xml:space="preserve">Повышение энергетической эффективности объектов коммунального хозяйства и систем инженерной инфраструктуры в муниципальных учреждениях Аргаяшского муницпального района </t>
  </si>
  <si>
    <t xml:space="preserve">Организации дополнительного образования  </t>
  </si>
  <si>
    <t>2 02 35134 05 0000 150</t>
  </si>
  <si>
    <t>Доходы от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</si>
  <si>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</si>
  <si>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</si>
  <si>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</si>
  <si>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Муниципальная программа   "Об осуществлении мероприятий гражданской обороны, защиты населения и территории Аргаяшского  муниципального  района от чрезвычайных ситуаций природного и техногенного характера, развитие единой дежурно-диспетчерской службы "</t>
  </si>
  <si>
    <t>Распределение бюджетных ассигнований по разделам и подразделам 
классификации расходов бюджетов на 2020 год  и на плановый период 2021 и 2022 годов</t>
  </si>
  <si>
    <t>и на плановый период 2021-2022 годов"</t>
  </si>
  <si>
    <t>Приложение  5</t>
  </si>
  <si>
    <t>Ведомственная структура расходов районного бюджета на 2020 год и на плановый период 2021-2022 годов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</si>
  <si>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</si>
  <si>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</si>
  <si>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990 06 00000</t>
  </si>
  <si>
    <t>990 06 05550</t>
  </si>
  <si>
    <t xml:space="preserve">990 95 00000 </t>
  </si>
  <si>
    <t>990 95 29306</t>
  </si>
  <si>
    <t>990 95 49101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</si>
  <si>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</si>
  <si>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Общеобразовательные организации (Предоставление субсидий бюджетным, автономным учреждениям и иным некоммерческим организациям)</t>
  </si>
  <si>
    <t>Проведение работ по описанию местоположения границ населенных пунктов Челябинской области (Закупка товаров, работ и услуг для обеспечения государственных (муниципальных) нужд)</t>
  </si>
  <si>
    <t>Прочие доходы от компенсации затрат бюджетов муниципальных районов</t>
  </si>
  <si>
    <t xml:space="preserve">Управление социальной защиты населения Аргаяшского муниципального  района </t>
  </si>
  <si>
    <t>Подпрограмма  " Развитие малого и среднего предпринимательства в Аргаяшском муниципальном районе"</t>
  </si>
  <si>
    <t>Другие мероприятия в сфере малого предпринимательства (Закупка товаров, работ и услуг для государственных (муниципальных) нужд)</t>
  </si>
  <si>
    <t>Подпрограмма "Организация бюджетного процесса в Аргаяшском муниципальном районе"</t>
  </si>
  <si>
    <t>Подпрограмма "Обеспечение сбалансированности бюджета"</t>
  </si>
  <si>
    <t>Финансовое обеспечение выполнения функций муниципальными 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</si>
  <si>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Подпрограмма "Создание и развитие информационной системы управления общественными финансами «Электронный бюджет» в Аргаяшском муниципальном районе"     </t>
  </si>
  <si>
    <t>Пенсии за выслугу лет  муниципальным служащим Аргаяшского муниципального района в соответствии с решением Собрания депутатов  Аргаяшского муниципального района от 27.10.2010 № 76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Аргаяшского муниципального  района Челябинской области» (Социальное обеспечение и иные выплаты населению)</t>
  </si>
  <si>
    <t>Иные расходы на реализацию отраслевых мероприятий</t>
  </si>
  <si>
    <t>Дотации местным бюджетам</t>
  </si>
  <si>
    <t>Выполнение публичных обязательств перед физическим лицом, подлежащих исполнению в денежной форме</t>
  </si>
  <si>
    <t xml:space="preserve">Выплаты почетным гражданам Аргаяшского муниципального районав соответствии Решением Собрания депутатов Аргаяшского муниципального района от 24.04.2006 г. № 49 «О присвоении звания «Почетный гражданин Аргаяшского муниципального района» 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</si>
  <si>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</si>
  <si>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Премии Собрания депутатов Аргаяшского муниципального района</t>
  </si>
  <si>
    <t>Национальная оборона</t>
  </si>
  <si>
    <t>Резервные фонды органов местных администраций</t>
  </si>
  <si>
    <t>Другие вопросы в области образования</t>
  </si>
  <si>
    <t>555 07 00000</t>
  </si>
  <si>
    <t xml:space="preserve"> 555 07 L4670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</si>
  <si>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</si>
  <si>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</si>
  <si>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</si>
  <si>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2 19 60010 05 0000 150</t>
  </si>
  <si>
    <t>Финансовое обеспечение функционирования системы обеспечения вызова экстренных оперативных служб по единому номеру «112»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</si>
  <si>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650 04 00000</t>
  </si>
  <si>
    <t>650 04 24300</t>
  </si>
  <si>
    <t xml:space="preserve">Финансовое обеспечение функционирования системы обеспечения вызова экстренных оперативных служб по единому номеру «112» </t>
  </si>
  <si>
    <t>Финансовое обеспечение функционирования системы обеспечения вызова экстренных оперативных служб по единому номеру «112»  (Закупка товаров, работ и услуг для государственных (муниципальных) нужд)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</si>
  <si>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</si>
  <si>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284 00 00000</t>
  </si>
  <si>
    <t xml:space="preserve">Организация работы комиссий по делам несовершеннолетних и защите их прав </t>
  </si>
  <si>
    <t>Многофункциональный центр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</si>
  <si>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Общеобразовательные организации для обучающихся с ограниченными возможностями здоровья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</si>
  <si>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Жилищное хозяйство</t>
  </si>
  <si>
    <t>Иные бюджетные ассигнования</t>
  </si>
  <si>
    <t>800</t>
  </si>
  <si>
    <t>Детский оздоровительно-образовательный лагерь(Предоставление субсидий бюджетным, автономным учреждениям и иным некоммерческим организациям)</t>
  </si>
  <si>
    <t xml:space="preserve">Другие мероприятия в сфере физической культуры и спорта  </t>
  </si>
  <si>
    <t>990 00 00000</t>
  </si>
  <si>
    <t>990 04 00000</t>
  </si>
  <si>
    <t>990 04 05250</t>
  </si>
  <si>
    <t>990 04 20300</t>
  </si>
  <si>
    <t>990 04 21100</t>
  </si>
  <si>
    <t>990 04 22500</t>
  </si>
  <si>
    <t>Пенсии за выслугу лет  муниципальным служащим Аргаяшского муниципального района в соответствии с решением Собрания депутатов  Аргаяшского муниципального района от 27.10.2010 № 76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Аргаяшского муниципального  района Челябинской области»</t>
  </si>
  <si>
    <t>182</t>
  </si>
  <si>
    <t>Управление Федеральной налоговой службы по Челябинской области</t>
  </si>
  <si>
    <r>
      <t xml:space="preserve">Возврат прочих  остатков субсидий, </t>
    </r>
    <r>
      <rPr>
        <sz val="12"/>
        <color indexed="8"/>
        <rFont val="Times New Roman"/>
        <family val="1"/>
        <charset val="204"/>
      </rPr>
      <t>субвенций и иных межбюджетных трансфертов, имеющих целевое назначение, прошлых лет</t>
    </r>
    <r>
      <rPr>
        <sz val="12"/>
        <rFont val="Times New Roman"/>
        <family val="1"/>
        <charset val="204"/>
      </rPr>
      <t xml:space="preserve"> из бюджетов муниципальных районов</t>
    </r>
  </si>
  <si>
    <t>Строительство, модернизация, реконструкция и  ремонт объектов систем водоснабжения, водоотведения и очистки сточных вод 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</si>
  <si>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</si>
  <si>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</si>
  <si>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Модернизация, реконструкция, капитальный ремонт и ремонт систем водоснабжения, водоотведения, систем электроснабжения, теплоснабжения  (Закупка товаров, работ и услуг для государственных (муниципальных) нужд)</t>
  </si>
  <si>
    <t xml:space="preserve">Муниципальная программа  «Профилактика наркомании и противодействие незаконному обороту наркотиков в Аргаяшском униципальном районе»
</t>
  </si>
  <si>
    <t>990 07 S0320</t>
  </si>
  <si>
    <t>Муниципальная программа "Комплексное развитие сельских территорий Аргаяшского муниципального района Челябинской области"</t>
  </si>
  <si>
    <t>Муниципальная программа "Капитальное строительство в  Аргаяшском муниципальном районе"</t>
  </si>
  <si>
    <t>Капитальные вложения в объекты образования (Капитальные вложения в объекты государственной (муниципальной) собственности)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</si>
  <si>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</si>
  <si>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</si>
  <si>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</si>
  <si>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</si>
  <si>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</si>
  <si>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</si>
  <si>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</si>
  <si>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</si>
  <si>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</si>
  <si>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1 16 01163 01 0000 140</t>
  </si>
  <si>
    <t>Субсидии бюджетам муниципальных районов на реализацию программ формирования современной городской среды</t>
  </si>
  <si>
    <t>Реализация переданных государственных  полномочий по образованию и организации деятельности административных комиссий (Закупка товаров, работ и услуг для государственных (муниципальных) нужд)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</si>
  <si>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</si>
  <si>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Реализация переданных государственных полномочий по образованию и организации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</si>
  <si>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</si>
  <si>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</si>
  <si>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</si>
  <si>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</si>
  <si>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</si>
  <si>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</si>
  <si>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</si>
  <si>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</si>
  <si>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Организация и проведение мероприятий с детьми и молодежью (Закупка товаров, работ и услуг для государственных (муниципальных) нужд)</t>
  </si>
  <si>
    <t>670 00 00000</t>
  </si>
  <si>
    <t>670 07 00000</t>
  </si>
  <si>
    <t>670 07 09002</t>
  </si>
  <si>
    <t>670 07 09005</t>
  </si>
  <si>
    <t>680 00 00000</t>
  </si>
  <si>
    <t>680 07 00000</t>
  </si>
  <si>
    <t>680 07 41530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</si>
  <si>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</si>
  <si>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</si>
  <si>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Социальные выплаты на улучшение жилищных условий граждан</t>
  </si>
  <si>
    <t>Всего</t>
  </si>
  <si>
    <t>Итого по программам</t>
  </si>
  <si>
    <t>Приложение 4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</si>
  <si>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</si>
  <si>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</si>
  <si>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Мероприятия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</si>
  <si>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в сфере физической культуры и спорта (Социальное обеспечение и иные выплаты населению)</t>
  </si>
  <si>
    <t>Подпрограмма  "Программа  экологических мероприятий в  Аргаяшском муниципальном районе"</t>
  </si>
  <si>
    <t>Экологические мероприятия  (Закупка товаров, работ и услуг для государственных (муниципальных) нужд)</t>
  </si>
  <si>
    <t>634 15 L4970</t>
  </si>
  <si>
    <t>Мероприятия по предупреждению и ликвидации последствий чрезвычайных ситуаций (Закупка товаров, работ и услуг для государственных (муниципальных) нужд)</t>
  </si>
  <si>
    <t>650 07 42180</t>
  </si>
  <si>
    <t>710 00 00000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</si>
  <si>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</si>
  <si>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</si>
  <si>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541 00 00000</t>
  </si>
  <si>
    <t>310 00 00000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</si>
  <si>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</si>
  <si>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</si>
  <si>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Организация в границах поселения электро-, тепло-, газо-, и водоснабжения населения, водоотведение,снабжения населения топливом в пределах полномочий,  установленных законодательством Российской Федерации</t>
  </si>
  <si>
    <t>990 04 20401</t>
  </si>
  <si>
    <t>Финансовое обеспечение выполнения функций контрольно-счетными органами муниципальных образований</t>
  </si>
  <si>
    <t>990 04 20402</t>
  </si>
  <si>
    <t>Финансовое обеспечение выполнения функций контрольно-счетными органами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</si>
  <si>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контрольно-счетными органами муниципальных образований (Закупка товаров, работ и услуг для государственных (муниципальных) нужд)</t>
  </si>
  <si>
    <t>535 04 20401</t>
  </si>
  <si>
    <t>556 04 20401</t>
  </si>
  <si>
    <t>591 04 20401</t>
  </si>
  <si>
    <t>592 04 20401</t>
  </si>
  <si>
    <t xml:space="preserve">Программа  муниципальных внутренних и внешних заимствований </t>
  </si>
  <si>
    <t>620 20 41370</t>
  </si>
  <si>
    <t>Мероприятия  по профилактике правонарушений (Закупка товаров, работ и услуг для государственных (муниципальных) нужд)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</si>
  <si>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 (Закупка товаров, работ и услуг для государственных (муниципальных) нужд) </t>
  </si>
  <si>
    <t xml:space="preserve">СОбеспечение муниципальных учреждений культуры специализированным автотранспортом (автоклубы) (Закупка товаров, работ и услуг для государственных (муниципальных) нужд) </t>
  </si>
  <si>
    <t>Обеспечение первичных мер пожарной безопасности в части создания условий для организации добровольной пожарной охраны  (Закупка товаров, работ и услуг для государственных (муниципальных) нужд)</t>
  </si>
  <si>
    <t>650 07 S6020</t>
  </si>
  <si>
    <t>Муниципальная программа   "Обеспечение общественного порядка и противодействие преступности в Аргаяшском  муниципальном  районе"</t>
  </si>
  <si>
    <t>730 00 00000</t>
  </si>
  <si>
    <t>730 07 00000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</si>
  <si>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</si>
  <si>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Мобилизационная и вневойсковая подготовка</t>
  </si>
  <si>
    <t>Органы юстиции</t>
  </si>
  <si>
    <t xml:space="preserve">Проведение работ по описанию местоположения границ населенных пунктов Челябинской области </t>
  </si>
  <si>
    <t>990 04 09200</t>
  </si>
  <si>
    <t>990 04 09207</t>
  </si>
  <si>
    <t>990 04 09208</t>
  </si>
  <si>
    <t>990 04 09209</t>
  </si>
  <si>
    <t xml:space="preserve">Финансовое обеспечение выполнения функций муниципальными органами </t>
  </si>
  <si>
    <t>Содержание и обслуживание казны муниципального района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</si>
  <si>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</si>
  <si>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Поддержка мер по обеспечению сбалансированности бюджетов (Межбюджетные трансферты)</t>
  </si>
  <si>
    <t>Подпрограмма  "Развитие общего образования  Аргаяшского муниципального района"</t>
  </si>
  <si>
    <t>Подпрограмма  "Развитие дополнительного образования  Аргаяшского муниципального района"</t>
  </si>
  <si>
    <t>Подпрограмма  "Прочие мероприятия в области образования"</t>
  </si>
  <si>
    <t>Подпрограмма  " Организация внешкольной и внеурочной деятельности"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</si>
  <si>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</si>
  <si>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Расходы общегосударственного характера</t>
  </si>
  <si>
    <t>Выполнение налоговых обязательств (Иные бюджетные ассигнования)</t>
  </si>
  <si>
    <t>Организация питания детей в пришкольных  лагерях (Предоставление субсидий бюджетным, автономным учреждениям и иным некоммерческим организациям)</t>
  </si>
  <si>
    <t>Методический кабинет, централизованная бухгалтерия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</si>
  <si>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социальной поддержке детей-инвалидов (Предоставление субсидий бюджетным, автономным учреждениям и иным некоммерческим организациям)</t>
  </si>
  <si>
    <t>531 10 43602</t>
  </si>
  <si>
    <t>534 20 43230</t>
  </si>
  <si>
    <t>Методический кабинет, централизованная бухгалтерия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</si>
  <si>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</si>
  <si>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Непрограммные направления деятельности</t>
  </si>
  <si>
    <t xml:space="preserve">Культура, кинематография </t>
  </si>
  <si>
    <t>Прочие доходы от оказания платных услуг (работ)  получателями средств бюджетов муниципальных районов</t>
  </si>
  <si>
    <r>
      <t>Налог на доходы физических лиц с доходов, полученных физическими лицами в соответствии со статьей 228 Налогового кодекса Российской Федерации</t>
    </r>
    <r>
      <rPr>
        <vertAlign val="superscript"/>
        <sz val="12"/>
        <rFont val="Times New Roman"/>
        <family val="1"/>
        <charset val="204"/>
      </rPr>
      <t>1,2</t>
    </r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</si>
  <si>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</si>
  <si>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1 11 05075 05 0000 120</t>
  </si>
  <si>
    <t xml:space="preserve">Доходы от сдачи в аренду имущества, составляющего казну муниципальных районов ( за исключением земельных участков) </t>
  </si>
  <si>
    <t>Главное управление "Государственная жилищная инспекция Челябинской области"</t>
  </si>
  <si>
    <t>1 16 01193 01 0000 110</t>
  </si>
  <si>
    <t>Доходы от погашения задолженности и перерасчетов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</si>
  <si>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</si>
  <si>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</si>
  <si>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</si>
  <si>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</si>
  <si>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</si>
  <si>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основных средств по указанному имуществу)</t>
  </si>
  <si>
    <t>Денежные средства, полученные от реализации принудительно изъятого имущества, подлежащие зачислению в бюджет муниципального района (в части реализации материальных запасов по указанному имуществу)</t>
  </si>
  <si>
    <t>Доходы от административных платежей и сборов</t>
  </si>
  <si>
    <t>Доходы от штрафов, санкций, возмещения ущерба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</si>
  <si>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</si>
  <si>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281 09 28130</t>
  </si>
  <si>
    <t>281 99 28100</t>
  </si>
  <si>
    <t>281 P1 00000</t>
  </si>
  <si>
    <t xml:space="preserve">281 P1 28180 </t>
  </si>
  <si>
    <t>Осуществление первичного воинского учета на территориях, где отсутствуют военные комиссариаты</t>
  </si>
  <si>
    <t>460 00 00000</t>
  </si>
  <si>
    <t>463 00 00000</t>
  </si>
  <si>
    <t>463 02 00000</t>
  </si>
  <si>
    <t>463 02 51180</t>
  </si>
  <si>
    <t>121 04 12010</t>
  </si>
  <si>
    <t>220 04 22030</t>
  </si>
  <si>
    <t>281 04 28110</t>
  </si>
  <si>
    <t>281 06 28140</t>
  </si>
  <si>
    <t>281 06 28190</t>
  </si>
  <si>
    <t>Пособие на ребенка в соответствии с Законом Челябинской области «О пособии на ребенка»  (Социальное обеспечение и иные выплаты населению)</t>
  </si>
  <si>
    <t>281 06 28220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</si>
  <si>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</si>
  <si>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</si>
  <si>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</si>
  <si>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</si>
  <si>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</si>
  <si>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</si>
  <si>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Штрафы за налоговые правонарушения, установленные Главой 16 Налогового кодекса Российской Федерации (штрафы за нарушение порядка постановки на учет в налоговом органе)</t>
  </si>
  <si>
    <t>Мероприятия по безопасности образовательных учреждений</t>
  </si>
  <si>
    <t>537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</si>
  <si>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</si>
  <si>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537 E2 50970</t>
  </si>
  <si>
    <t>541 20 00000</t>
  </si>
  <si>
    <t>541 20 45140</t>
  </si>
  <si>
    <t>562 07 S0045</t>
  </si>
  <si>
    <t>Оплата услуг специалистов по организации физкультурно-оздоровительной и спортивно-массовой работы с детьми и подростками (Закупка товаров, работ и услуг для государственных (муниципальных) нужд)</t>
  </si>
  <si>
    <t>562 07 S0047</t>
  </si>
  <si>
    <t>Оплата  услуг специалистов по организации физкультурно-оздоровительной и спортивно-массовой работы с лицами с ограниченными возможностями здоровья   (Закупка товаров, работ и услуг для государственных (муниципальных) нужд)</t>
  </si>
  <si>
    <t>Мероприятия в сфере физической культуры и спорта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</si>
  <si>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</si>
  <si>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610 20 00000</t>
  </si>
  <si>
    <t>Мероприятия, реализуемые органами исполнительной власти  (Предоставление субсидий бюджетным, автономным учреждениям и иным некоммерческим организациям)</t>
  </si>
  <si>
    <t>610 20 41530</t>
  </si>
  <si>
    <t>Подпрограмма  "Чистая вода"</t>
  </si>
  <si>
    <t>Подпрограмма "Модернизация  объектов коммунальной инфраструктуры"</t>
  </si>
  <si>
    <t>632 03 S4060</t>
  </si>
  <si>
    <t>632 07 00000</t>
  </si>
  <si>
    <t>640 E8 00000</t>
  </si>
  <si>
    <t>640 E8 S1010</t>
  </si>
  <si>
    <t>Развитие газификации в населенных пунктах, расположенных в сельской местности  (Капитальные вложения в объекты недвижимого имущества государственной (муниципальной) собственности)</t>
  </si>
  <si>
    <t>710 F2 00000</t>
  </si>
  <si>
    <t>710 F2 55550</t>
  </si>
  <si>
    <t>720 00 00000</t>
  </si>
  <si>
    <t>720 07 00000</t>
  </si>
  <si>
    <t>Подготовка документов территориального планирования, градостроительного зонирования и документации по планировке территории муниципальных образований (Закупка товаров, работ и услуг для обеспечения государственных (муниципальных) нужд)</t>
  </si>
  <si>
    <t>Пенсии за выслугу лет  муниципальным служащим Аргаяшского муниципального района в соответствии с решением Собрания депутатов  Аргаяшского муниципального района от 27.10.2010 № 76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Аргаяшского муниципального  района Челябинской области»(Закупка товаров, работ и услуг для государственных (муниципальных) нужд)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</si>
  <si>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</si>
  <si>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</t>
  </si>
  <si>
    <t>188</t>
  </si>
  <si>
    <t>Главное управление  внутренних дел  по Челябинской области</t>
  </si>
  <si>
    <t>1 08 06000 01 0000 110</t>
  </si>
  <si>
    <t>Оказание финансовой поддержки социально ориентированным некоммерческим организациям, осуществляющим деятельность по социальной поддержке и защите граждан</t>
  </si>
  <si>
    <t xml:space="preserve">Мероприятия в области социальной политики </t>
  </si>
  <si>
    <t>Оказание материальной помощи гражданам, оказавшимся в трудной жизненной ситуации</t>
  </si>
  <si>
    <t>990 95 00000</t>
  </si>
  <si>
    <t xml:space="preserve"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Аргаяшском муниципальном районе </t>
  </si>
  <si>
    <t xml:space="preserve">Организация работы отдела по предоставлению гражданам субсидий на оплату жилого помещения и коммунальных услуг </t>
  </si>
  <si>
    <t xml:space="preserve">Мероприятия по предупреждению и ликвидации последствий чрезвычайных ситуаций </t>
  </si>
  <si>
    <t>Оплата  услуг специалистов по организации физкультурно-оздоровительной и спортивно-массовой работы с лицами с ограниченными возможностями здоровья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</si>
  <si>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990 07 43501</t>
  </si>
  <si>
    <t>990 07 43511</t>
  </si>
  <si>
    <t>990 07 46002</t>
  </si>
  <si>
    <t>990 07 46004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</si>
  <si>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 а также иных полномочий органов местного самоуправления в соответствии с жилищным законодательством  (Закупка товаров, работ и услуг для государственных (муниципальных) нужд)</t>
  </si>
  <si>
    <t>Организация в границах поселения электро-, тепло-, газо- и водоснабжения населения, водоотведение,снабжения населения топливом в пределах полномочий, установленных законодательством Российской Федерации  (Закупка товаров, работ и услуг для государственных (муниципальных) нужд)</t>
  </si>
  <si>
    <t>Организация ритуальных услуг и содержание мест захоронения  (Закупка товаров, работ и услуг для государственных (муниципальных) нужд)</t>
  </si>
  <si>
    <t>Организация сбора и вывоза бытовых отходов и мусора (Закупка товаров, работ и услуг для государственных (муниципальных) нужд)</t>
  </si>
  <si>
    <t>537 07 43607</t>
  </si>
  <si>
    <t>Подпрограмма "Переселение граждан из аварийного жилищного фонда"</t>
  </si>
  <si>
    <t>Управление социальной защиты населения Аргаяшского муниципального района</t>
  </si>
  <si>
    <t>2 02 35250 05 0000 150</t>
  </si>
  <si>
    <t xml:space="preserve">Субвенции бюджетам муниципальных районов на оплату жилищно-коммунальных услуг отдельным категориям граждан </t>
  </si>
  <si>
    <t>2 02 35220 05 0000 150</t>
  </si>
  <si>
    <t xml:space="preserve">Субвенции бюджетам муниципальных районов на осуществление переданного полномочия Российской Федерации по осуществлению ежегодной денежной  выплаты лицам, награжденным нагрудным знаком «Почетный донор России» </t>
  </si>
  <si>
    <t>2 02 30013 05 0000 150</t>
  </si>
  <si>
    <t>Организация  занятости детей в каникулярное время</t>
  </si>
  <si>
    <t xml:space="preserve">Методический кабинет, централизованная бухгалтерия </t>
  </si>
  <si>
    <t>Мероприятия в области образования  для педагогических работников</t>
  </si>
  <si>
    <t>Обеспечение деятельности подведомственных казенных учреждений</t>
  </si>
  <si>
    <t>Общеобразовательные организации для обучающихся с ограниченными возможностями здоровья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</si>
  <si>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</si>
  <si>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</si>
  <si>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</si>
  <si>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</si>
  <si>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Библиотеки </t>
  </si>
  <si>
    <t xml:space="preserve">Обеспечение питанием детей из малообеспеченных семей и детей с нарушениями здоровья, обучающихся в муниципальных общеобразовательных организациях </t>
  </si>
  <si>
    <t xml:space="preserve">Организация отдыха детей в каникулярное время </t>
  </si>
  <si>
    <t>Закупка товаров, работ и услуг для обеспече-ния государственных (муниципальных) нужд</t>
  </si>
  <si>
    <t>Развитие муниципальных систем оповещения и информирования населения о чрезвычайных ситуациях</t>
  </si>
  <si>
    <t>510 00 00000</t>
  </si>
  <si>
    <t>511 00 00000</t>
  </si>
  <si>
    <t>511 03 00000</t>
  </si>
  <si>
    <t>511 03 43151</t>
  </si>
  <si>
    <t>512 00 00000</t>
  </si>
  <si>
    <t>513 00 00000</t>
  </si>
  <si>
    <t>513 03 00000</t>
  </si>
  <si>
    <t>514 00 00000</t>
  </si>
  <si>
    <t>530 00 00000</t>
  </si>
  <si>
    <t>531 00 00000</t>
  </si>
  <si>
    <t>531 10 00000</t>
  </si>
  <si>
    <t>531 10 42030</t>
  </si>
  <si>
    <t>532 00 00000</t>
  </si>
  <si>
    <t>532 07 00000</t>
  </si>
  <si>
    <t>532 07 43601</t>
  </si>
  <si>
    <t>532 10 00000</t>
  </si>
  <si>
    <t>532 10 42130</t>
  </si>
  <si>
    <t>533 00 00000</t>
  </si>
  <si>
    <t>533 10 00000</t>
  </si>
  <si>
    <t>533 10 42330</t>
  </si>
  <si>
    <t>534 00 00000</t>
  </si>
  <si>
    <t>535 00 00000</t>
  </si>
  <si>
    <t>Организации дополнительного образования  (Предоставление субсидий бюджетным, автономным учреждениям и иным некоммерческим организациям)</t>
  </si>
  <si>
    <t>Выполнение налоговых обязательств</t>
  </si>
  <si>
    <t>500</t>
  </si>
  <si>
    <t>Таблица 3</t>
  </si>
  <si>
    <t>529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</si>
  <si>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</si>
  <si>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</si>
  <si>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</si>
  <si>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Реализация приоритетного проекта «Формирование комфортной городской среды»</t>
  </si>
  <si>
    <t xml:space="preserve">Развитие газификации в населенных пунктах, расположенных в сельской местности  </t>
  </si>
  <si>
    <t xml:space="preserve">Обеспечение первичных мер пожарной безопасности в части создания условий для организации добровольной пожарной охраны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</si>
  <si>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</si>
  <si>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Подпрограмма «Управление реализацией государственной программы Челябинской области «Развитие сельского хозяйства в Челябинской области» </t>
  </si>
  <si>
    <t>Подпрограмма «Организация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документов»</t>
  </si>
  <si>
    <t>Методика расчета размера иных межбюджетных трансфертов на осуществление полномочий по вопросу -  дорожная деятельность в отношении автомобильных дорог местного значения в границах населенных пунктов поселений  бюджетам сельских поселений  на 2020 год  и на плановый период 2021 и 2022 годов</t>
  </si>
  <si>
    <t xml:space="preserve">            Размер  иных межбюджетных трансфертов на осуществление полномочий по вопросу -  дорожная деятельность в отношении автомобильных дорог местного значения в границах населенных пунктов поселений  бюджетам сельских поселений  ,   (Vi) рассчитывается по следующей формуле:</t>
  </si>
  <si>
    <t xml:space="preserve">                Vi – ежегодный объем иных межбюджетных трансфертов на содержание  автомобильных дорог местного значения в границах населенных пунктов поселений  по i-му поселению       </t>
  </si>
  <si>
    <t xml:space="preserve">                Vi – еежегодный объем иных межбюджетных трансфертов на содержание  автомобильных дорог местного значения вне границ населенных пунктов  в границах муниципального района  по i-му поселению       </t>
  </si>
  <si>
    <t xml:space="preserve">              Размер иных межбюджетных трансфертов  на осуществление полномочий по вопросу -  дорожная деятельность в отношении автомобильных дорог местного значения вне границ населенных пунктов  в границах муниципального района бюджетам сельских поселений,   (Vi) рассчитывается по следующей формуле:</t>
  </si>
  <si>
    <t>Распределение дотаций на выравнивание бюджетной обеспеченности сельских поселений за счет субвенции на осуществление государственных полномочий по расчету и предоставлению дотаций на 2020 год  и на плановый период 2021 и 2022 годов</t>
  </si>
  <si>
    <t>Распределение  иных межбюджетных трансфертов бюджетам сельских поселений    на содержание  автомобильных дорог общего пользования местного значения в границах  населенных пунктов поселений на 2020 год и на плановый период 2021 и 2022 годов</t>
  </si>
  <si>
    <t>Распределение иных межбюджетных трансфертов бюджетам сельских поселений  на содержание   автомобильных дорог общего пользования местного значения вне границ населенных пунктов в границах муниципального района   на 2020 год и на плановый период 2021 и 2022 годов</t>
  </si>
  <si>
    <t>1 16 01154 01 0000 140</t>
  </si>
  <si>
    <r>
  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  </r>
    <r>
      <rPr>
        <vertAlign val="superscript"/>
        <sz val="12"/>
        <rFont val="Times New Roman"/>
        <family val="1"/>
        <charset val="204"/>
      </rPr>
      <t>1</t>
    </r>
  </si>
  <si>
    <t>1 08 07100 01 0000 110</t>
  </si>
  <si>
    <r>
      <t>Государственная пошлина за выдачу и обмен паспорта гражданина Российской Федерации</t>
    </r>
    <r>
      <rPr>
        <vertAlign val="superscript"/>
        <sz val="12"/>
        <rFont val="Times New Roman"/>
        <family val="1"/>
        <charset val="204"/>
      </rPr>
      <t>1,2</t>
    </r>
  </si>
  <si>
    <t>321</t>
  </si>
  <si>
    <t>1 08 07020 01 0000 110</t>
  </si>
  <si>
    <r>
      <t xml:space="preserve">Государственная пошлина за государственную регистрацию прав, ограничений (обременений) прав на недвижимое имущество и сделок с ним </t>
    </r>
    <r>
      <rPr>
        <vertAlign val="superscript"/>
        <sz val="12"/>
        <rFont val="Times New Roman"/>
        <family val="1"/>
        <charset val="204"/>
      </rPr>
      <t>1</t>
    </r>
  </si>
  <si>
    <t>322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</si>
  <si>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</si>
  <si>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 xml:space="preserve">Реализация переданных государственных полномочий по социальному обслуживанию граждан 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</si>
  <si>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государственных (муниципальных) нужд) 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</si>
  <si>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</si>
  <si>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Осуществление переданных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</si>
  <si>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(Социальное обеспечение и иные выплаты населению)</t>
  </si>
  <si>
    <t xml:space="preserve">Модернизация, реконструкция, капитальный ремонт и ремонт систем водоснабжения, водоотведения, систем электроснабжения, теплоснабжения   </t>
  </si>
  <si>
    <t>приложение 2</t>
  </si>
  <si>
    <t>Перечень главных администраторов доходов районного бюджета</t>
  </si>
  <si>
    <t xml:space="preserve">Код бюджетной классификации Российской Федерацииии </t>
  </si>
  <si>
    <t>Наименование главного администратора доходов районного бюджета, кода бюджетной классификации Российской Федерации</t>
  </si>
  <si>
    <t>главного админи-стратора доходов</t>
  </si>
  <si>
    <t>Код бюджетной классификации Российской Федерации</t>
  </si>
  <si>
    <t>Контрольно-счетная палата Челябинской области</t>
  </si>
  <si>
    <t>Министерство сельского хозяйства Челябинской области</t>
  </si>
  <si>
    <t>Министерство строительства и инфраструктуры  Челябинской области</t>
  </si>
  <si>
    <t>Государственный комитет по делам архивов Челябинской области</t>
  </si>
  <si>
    <t>Главное управление по труду и занятости населения Челябинской области</t>
  </si>
  <si>
    <t>Главное контрольное управление Челябинской области</t>
  </si>
  <si>
    <t>1 03 02250 01 0000 110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</si>
  <si>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</si>
  <si>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Проведение мероприятий для детей и молодежи (Предоставление субсидий бюджетным, автономным учреждениям и иным некоммерческим организациям)</t>
  </si>
  <si>
    <t xml:space="preserve">Проведение мероприятий для детей и молодежи   </t>
  </si>
  <si>
    <t>Профессиональная подготовка, переподготовка и повышение квалификации</t>
  </si>
  <si>
    <t>Таблица 2</t>
  </si>
  <si>
    <t>550 00 00000</t>
  </si>
  <si>
    <t>551 00 00000</t>
  </si>
  <si>
    <t>551 10 00000</t>
  </si>
  <si>
    <t>551 10 44030</t>
  </si>
  <si>
    <t>552 00 00000</t>
  </si>
  <si>
    <t>552 10 00000</t>
  </si>
  <si>
    <t>552 10 44230</t>
  </si>
  <si>
    <t>553 00 00000</t>
  </si>
  <si>
    <t>553 10 00000</t>
  </si>
  <si>
    <t>553 10 42330</t>
  </si>
  <si>
    <t>554 00 00000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</si>
  <si>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 ветеранах" </t>
  </si>
  <si>
    <t>2 02 35280 05 0000 150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</si>
  <si>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</si>
  <si>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</si>
  <si>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</si>
  <si>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2 02 35137 05 0000 150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</si>
  <si>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</si>
  <si>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</si>
  <si>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</si>
  <si>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Администрация Аргаяшского муниципального района</t>
  </si>
  <si>
    <t>108 07150 01 0000 110</t>
  </si>
  <si>
    <r>
      <t>Государственная пошлина за выдачу разрешения на установку рекламной конструкции</t>
    </r>
    <r>
      <rPr>
        <vertAlign val="superscript"/>
        <sz val="12"/>
        <rFont val="Times New Roman"/>
        <family val="1"/>
        <charset val="204"/>
      </rPr>
      <t>3</t>
    </r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</si>
  <si>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</si>
  <si>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</si>
  <si>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</si>
  <si>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</si>
  <si>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</si>
  <si>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</si>
  <si>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</si>
  <si>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1 11 05013 05 0000 120</t>
  </si>
  <si>
    <t xml:space="preserve">Предоставление  субсидий  общественным  объединениям ветеранов         
</t>
  </si>
  <si>
    <t xml:space="preserve"> 01  03  01  00  05  0000  710</t>
  </si>
  <si>
    <t xml:space="preserve"> 01  03  01  00  05  0000  810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</si>
  <si>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</si>
  <si>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Руководитель контрольно-счетной палаты муниципального образования и его заместители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</si>
  <si>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</si>
  <si>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Таблица 4</t>
  </si>
  <si>
    <t>Функционирование высшего должностного лица субъекта Российской Федерации и муниципального образования</t>
  </si>
  <si>
    <t>14</t>
  </si>
  <si>
    <t xml:space="preserve">Мероприятия в области сельскохозяйственного производства </t>
  </si>
  <si>
    <t xml:space="preserve">Другие мероприятия в сфере малого предпринимательства </t>
  </si>
  <si>
    <t>Подпрограмма  " Социальная поддержка отдельных категорий граждан   Аргаяшского муниципального района"</t>
  </si>
  <si>
    <t xml:space="preserve">Повышение квалификации (обучение) муниципальных служащих и лиц, замещающих муниципальные должности </t>
  </si>
  <si>
    <t>Учреждения культуры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</si>
  <si>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</si>
  <si>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</si>
  <si>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</si>
  <si>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Учреждения физкультуры и спорта(Расходы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</si>
  <si>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физкультуры и спорта</t>
  </si>
  <si>
    <t>Учреждения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</si>
  <si>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 физкультуры и спорта (Иные бюджетные ассигнования)</t>
  </si>
  <si>
    <t>Учреждения физкультуры и спорта (Закупка товаров, работ и услуг для государственных (муниципальных) нужд)</t>
  </si>
  <si>
    <t xml:space="preserve">Детский оздоровительно-образовательный лагерь </t>
  </si>
  <si>
    <t>Разработка и внедрение цифровых технологий, направленных на рациональное использование земель сельскохозяйственного назначения (Закупка товаров, работ и услуг для  государственных (муниципальных) нужд)</t>
  </si>
  <si>
    <t>Муниципальная программа "Разработка градостроительной документации территориального планирования и градостроительного зонирования Аргаяшского муниципального района"</t>
  </si>
  <si>
    <t>Муниципальная программа  "Развитие   жилищно-коммунального хозяйства,  инфраструктуры и экологические мероприятия Аргаяшского муниципального района"</t>
  </si>
  <si>
    <t>Обеспечение мероприятий по переселению граждан из аварийного жилищного фонда за счет средств областного бюджета</t>
  </si>
  <si>
    <t>Муниципальная программа "Формирование современной городской среды Аргаяшского муниципального района "</t>
  </si>
  <si>
    <t>Муниципальная программа "Формирование современной городской среды Аргаяшского муниципального района"</t>
  </si>
  <si>
    <t>Реализация приоритетного проекта «Формирование комфортной городской среды»   (Закупка товаров, работ и услуг для государственных (муниципальных) нужд)</t>
  </si>
  <si>
    <t>710 07 00000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</si>
  <si>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</si>
  <si>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 (Иные бюджетные ассигнования)</t>
  </si>
  <si>
    <t>Капитальные вложения в объекты муниципальной собственности</t>
  </si>
  <si>
    <t xml:space="preserve">Организация и осуществление деятельности по опеке и попечительству 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</si>
  <si>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</si>
  <si>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310 00 0000</t>
  </si>
  <si>
    <t>534 10 43605</t>
  </si>
  <si>
    <t>Мероприятия в сфере физической культуры и спорта   (Закупка товаров, работ и услуг для государственных (муниципальных) нужд)</t>
  </si>
  <si>
    <t xml:space="preserve"> 01  06  10  02  05  0000  550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</si>
  <si>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 в соответствии с законодательством Российской Федерации</t>
  </si>
  <si>
    <t>2020 год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</si>
  <si>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</si>
  <si>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282 06 52800</t>
  </si>
  <si>
    <t>316 00 00000</t>
  </si>
  <si>
    <t>316 07 00000</t>
  </si>
  <si>
    <t>990 04 51200</t>
  </si>
  <si>
    <t>Подпрограмма  "Основные направления развития физической культуры и спорта в Аргаяшском муниципальном районе"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</si>
  <si>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</si>
  <si>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</si>
  <si>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</si>
  <si>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2 02 30022 05 0000 150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</si>
  <si>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          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</si>
  <si>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</si>
  <si>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</si>
  <si>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2 02 35084 05 0000 150 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</si>
  <si>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</si>
  <si>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2 В части  доходов,зачисляемых в бюджет Аргаяшского муниципального района    </t>
  </si>
  <si>
    <t>Управление федеральной службы по надзору в сфере приропользования</t>
  </si>
  <si>
    <r>
      <t xml:space="preserve">Плата за негативное воздействие на окружающую среду </t>
    </r>
    <r>
      <rPr>
        <vertAlign val="superscript"/>
        <sz val="12"/>
        <rFont val="Times New Roman"/>
        <family val="1"/>
        <charset val="204"/>
      </rPr>
      <t>1,2</t>
    </r>
  </si>
  <si>
    <t>Министерство дорожного хозяства и транспорта Челябинской области</t>
  </si>
  <si>
    <t>Министерство экологии Челябинской области</t>
  </si>
  <si>
    <t>1 16 01083 01 0000 140</t>
  </si>
  <si>
    <t>Избирательная комиссия Челябинской области</t>
  </si>
  <si>
    <t>Управление федеральной антимонопольной службы по Челябинской области</t>
  </si>
  <si>
    <t>1 16 10061 05 0000 140</t>
  </si>
  <si>
    <t>1 16 10123 01 0000 140</t>
  </si>
  <si>
    <t>Министерство образования и науки Челябинской области</t>
  </si>
  <si>
    <t xml:space="preserve">1 16 01053 01 0000 140 </t>
  </si>
  <si>
    <t xml:space="preserve">1 16 01063 01 0000 140 </t>
  </si>
  <si>
    <t xml:space="preserve">1 16 01113 01 0000 140 </t>
  </si>
  <si>
    <t>Главное управление юстиции Челябинской области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</si>
  <si>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</si>
  <si>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</si>
  <si>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</si>
  <si>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государственных (муниципальных) нужд)</t>
  </si>
  <si>
    <t>Дошкольное образование</t>
  </si>
  <si>
    <t>Прочие безвозмездные поступления в бюджеты муниципальных районов</t>
  </si>
  <si>
    <t>Безвозмездные поступления от государственных (муниципальных) организаций в бюджеты муниципальных районов</t>
  </si>
  <si>
    <t>приложение 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</si>
  <si>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</si>
  <si>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несовершеноллетних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</si>
  <si>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</si>
  <si>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Финансовое обеспечение выполнения функций государственными органами (Иные бюджетные ассигнования)</t>
  </si>
  <si>
    <t>Мероприятия в области социальной политики</t>
  </si>
  <si>
    <t>542 20 00000</t>
  </si>
  <si>
    <t>Организация подвоза учащихся (Закупка товаров, работ и услуг для  государственных (муниципальных) нужд)</t>
  </si>
  <si>
    <t>Мероприятия в области образования  для педагогических работников(Закупка товаров, работ и услуг для  государственных (муниципальных) нужд)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</si>
  <si>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</si>
  <si>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</si>
  <si>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Главой 6 Кодекса Российской Фендерации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</si>
  <si>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Фендерации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</si>
  <si>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</si>
  <si>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120 00 00000</t>
  </si>
  <si>
    <t>121 00 00000</t>
  </si>
  <si>
    <t>121 04 00000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</si>
  <si>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обеспечения государственных (муниципальных) нужд)</t>
  </si>
  <si>
    <t>030 00 00000</t>
  </si>
  <si>
    <t>Подпрограмма «Дети Южного Урала»</t>
  </si>
  <si>
    <t>280 00 00000</t>
  </si>
  <si>
    <t>281 00 00000</t>
  </si>
  <si>
    <t>281 09 00000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</si>
  <si>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</si>
  <si>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Резервные фонды органов местных администраций (Иные бюджетные ассигнования)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</si>
  <si>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</si>
  <si>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иных муниципальных  функций в области социальной политики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</si>
  <si>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</si>
  <si>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</si>
  <si>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приложение 13</t>
  </si>
  <si>
    <t>Проведение мероприятий для детей и молодежи (Закупка товаров, работ и услуг для государственных (муниципальных) нужд)</t>
  </si>
  <si>
    <t>554 20 43603</t>
  </si>
  <si>
    <t>Проведение мероприятий для детей и молодежи   (Закупка товаров, работ и услуг для государственных (муниципальных) нужд)</t>
  </si>
  <si>
    <t>640 07 43603</t>
  </si>
  <si>
    <t xml:space="preserve">Проведение мероприятий для детей и молодежи  </t>
  </si>
  <si>
    <t xml:space="preserve">Проведение мероприятий для детей и молодежи </t>
  </si>
  <si>
    <t>Предоставление молодым семьям –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(Социальное обеспечение и иные выплаты населению)</t>
  </si>
  <si>
    <t>532 07 43604</t>
  </si>
  <si>
    <t>Проведение капитального ремонта зданий и сооружений муниципальных организаций дошкольного образования  (Предоставление субсидий бюджетным, автономным учреждениям и иным некоммерческим организациям)</t>
  </si>
  <si>
    <t>537 20  S4080</t>
  </si>
  <si>
    <t>555 A1 5519С</t>
  </si>
  <si>
    <t>555 A1 S8080</t>
  </si>
  <si>
    <t>512 07 00000</t>
  </si>
  <si>
    <t>514 07 43154</t>
  </si>
  <si>
    <t>512 07 43152</t>
  </si>
  <si>
    <t>Капитальный ремонт, ремонт и содержание автомобильных дорог общего пользования местного значения</t>
  </si>
  <si>
    <t xml:space="preserve">Проведение капитального ремонта зданий и сооружений муниципальных организаций дошкольного образования </t>
  </si>
  <si>
    <t>537 20 S4080</t>
  </si>
  <si>
    <t xml:space="preserve">Поддержка образования для детей с ограниченными возможностями здоровья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</si>
  <si>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</si>
  <si>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532 10 S3300</t>
  </si>
  <si>
    <t xml:space="preserve">Обеспечение молоком (молочной продукцией) обучающихся по программам начального общего образования в муниципальных общеобразовательных организациях </t>
  </si>
  <si>
    <t xml:space="preserve">Проведение капитального ремонта зданий и сооружений муниципальных организаций дополнительного образования </t>
  </si>
  <si>
    <t xml:space="preserve">Проведение ремонтных работ по замене оконных блоков в муниципальных общеобразовательных организациях  </t>
  </si>
  <si>
    <t>537 20 S3330</t>
  </si>
  <si>
    <t>537 20 S3320</t>
  </si>
  <si>
    <t xml:space="preserve"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</si>
  <si>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</si>
  <si>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537 20 S3310</t>
  </si>
  <si>
    <t xml:space="preserve">Проведение капитального ремонта зданий и сооружений муниципальных организаций отдыха и оздоровления детей </t>
  </si>
  <si>
    <t>555 07 L4670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</si>
  <si>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 </t>
  </si>
  <si>
    <t>555 A15519С</t>
  </si>
  <si>
    <t>555A1 S8080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</si>
  <si>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</si>
  <si>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</si>
  <si>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Реализация переданных государственных полномочий в области охраны труда </t>
  </si>
  <si>
    <t>582 10 00000</t>
  </si>
  <si>
    <t>582 10 28230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</si>
  <si>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</si>
  <si>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неселения и территории от чрезвычайных ситуаций природного и техногенного зарактера, гражданская оборона</t>
  </si>
  <si>
    <t>Общеэномические вопросы</t>
  </si>
  <si>
    <t>Другие вопросы в области жилищно-коммунального хозяйства</t>
  </si>
  <si>
    <t>Культура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</si>
  <si>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</si>
  <si>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 бюджетной обеспеченности  субъектов Российской Федерации и муниципальных образований</t>
  </si>
  <si>
    <t>Дополнительное образование</t>
  </si>
  <si>
    <t>Доходы от размещения временно свободных средств бюджетов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</si>
  <si>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</si>
  <si>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Приобретение спортивного инвентаря и оборудования для физкультурно-спортивных организаций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</si>
  <si>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</t>
  </si>
  <si>
    <t>Капитальные вложения в объекты образования</t>
  </si>
  <si>
    <t>Капитальные вложения в объекты государственной (муниципальной) собственности</t>
  </si>
  <si>
    <t xml:space="preserve">Содержание в приютах животных без владельцев </t>
  </si>
  <si>
    <t xml:space="preserve">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</si>
  <si>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</si>
  <si>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Общегосударственные вопросы</t>
  </si>
  <si>
    <t>01</t>
  </si>
  <si>
    <t>02</t>
  </si>
  <si>
    <t>03</t>
  </si>
  <si>
    <t>00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</si>
  <si>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</si>
  <si>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</si>
  <si>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</si>
  <si>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</si>
  <si>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</si>
  <si>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</si>
  <si>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</si>
  <si>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Методический кабинет, централизованная бухгалтерия  (Иные бюджетные ассигнования)</t>
  </si>
  <si>
    <t>Улучшение условий и охраны труда в целях снижения профессиональных рисков работников в организациях  Аргаяшского муницпального района  (Закупка товаров, работ и услуг для государственных (муниципальных) нужд)</t>
  </si>
  <si>
    <t>Учреждения культуры (Предоставление субсидий бюджетным, автономным учреждениям и иным некоммерческим организациям)</t>
  </si>
  <si>
    <t>Худайбердинское</t>
  </si>
  <si>
    <t>Яраткуловское</t>
  </si>
  <si>
    <t>Итого по району</t>
  </si>
  <si>
    <t>Коммунальное хозяйство</t>
  </si>
  <si>
    <t>Руководитель контрольно-счетной палаты муниципального образования и его заместители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</si>
  <si>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</si>
  <si>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</si>
  <si>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</si>
  <si>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</si>
  <si>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</si>
  <si>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</si>
  <si>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</si>
  <si>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100 </t>
  </si>
  <si>
    <t>0 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</si>
  <si>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</si>
  <si>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</si>
  <si>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</si>
  <si>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</si>
  <si>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прочих неналоговых доходов</t>
  </si>
  <si>
    <t>Доходы от безвозмездных поступлений от других бюджетов бюджетной системы Российской Федерации</t>
  </si>
  <si>
    <t>Доходы от безвозмездных поступлений от государственных (муниципальных) организаций</t>
  </si>
  <si>
    <t>Доходы от безвозмездных поступлений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</si>
  <si>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</si>
  <si>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Доходы от прочих безвозмездных поступлений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</si>
  <si>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  </r>
    <r>
      <rPr>
        <vertAlign val="superscript"/>
        <sz val="12"/>
        <rFont val="Times New Roman"/>
        <family val="1"/>
        <charset val="204"/>
      </rPr>
      <t>1,2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</si>
  <si>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</si>
  <si>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Распределение бюджетных ассигнований по целевым статьям (муниципальным  программам Аргаяшского муниципального района и непрограммным направлениям деятельности), группам видов расходов, разделам и подразделам классификации расходов бюджетов на 2020 год и на плановый период 2021-2022 годов</t>
  </si>
  <si>
    <t>Приложение  6</t>
  </si>
  <si>
    <t>Приложение  7</t>
  </si>
  <si>
    <t>Приложение  8</t>
  </si>
  <si>
    <t>Предоставление муниципальных гарантий в 2020  - 2022   годах  не планируется</t>
  </si>
  <si>
    <t xml:space="preserve"> на 2020 год и на плановый период 2021 и 2022 годов</t>
  </si>
  <si>
    <t>Приложение  9</t>
  </si>
  <si>
    <t>Приложение  10</t>
  </si>
  <si>
    <t xml:space="preserve">Источники внутреннего финансирования дефицита  районного бюджета на 2020 год и  на плановый период 2021 и 2022 годов
</t>
  </si>
  <si>
    <t>Приложение  11</t>
  </si>
  <si>
    <t>Приложение  12</t>
  </si>
  <si>
    <t>приложения 13</t>
  </si>
  <si>
    <t>Распределение субвенций местным бюджетам на осуществление первичного воинского учета на территориях, где отсутствуют военные комиссариаты на 2020 год и на плановый период 2021 и 2022 годов</t>
  </si>
  <si>
    <t xml:space="preserve">Обеспечение функционирования и развития информационно-коммуникационной инфраструктуры(Закупка товаров, работ и услуг для обеспечения государственных (муниципальных) </t>
  </si>
  <si>
    <r>
  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  </r>
    <r>
      <rPr>
        <vertAlign val="superscript"/>
        <sz val="12"/>
        <rFont val="Times New Roman"/>
        <family val="1"/>
        <charset val="204"/>
      </rPr>
      <t>1</t>
    </r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</si>
  <si>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</si>
  <si>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от ______________ 2019 г. № ____</t>
  </si>
  <si>
    <t>2022 год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</si>
  <si>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</si>
  <si>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выполнения функций муниципальными  органами 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</si>
  <si>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</t>
  </si>
  <si>
    <t>Дошкольные образовательные организации</t>
  </si>
  <si>
    <t xml:space="preserve">Мероприятия по социальной поддержке детей из малообеспеченных семей </t>
  </si>
  <si>
    <t>Финансовое обеспечение муниципального задания на оказание муниципальных услуг (выполнение работ)</t>
  </si>
  <si>
    <t xml:space="preserve">Администрация Аргаяшского муниципального района </t>
  </si>
  <si>
    <t>Финансовое управление Аргаяшского муниципального района</t>
  </si>
  <si>
    <t>(тыс.рублей)</t>
  </si>
  <si>
    <t>Наименование</t>
  </si>
  <si>
    <t>раздел</t>
  </si>
  <si>
    <t>Мероприятия, реализуемые органами исполнительной власти  (Закупка товаров, работ и услуг для государственных (муниципальных) нужд)</t>
  </si>
  <si>
    <t>Выравнивание бюджетной обеспеченности сельских поселений за счет субвенции  из областного бюджета на осуществление государственных полномочий по расчету и предоставлению дотаций сельским поселениям  (Межбюджетные трансферты)</t>
  </si>
  <si>
    <t>Выравнивание бюджетной обеспеченности сельских поселений за счет субвенции  из областного бюджета на осуществление государственных полномочий по расчету и предоставлению дотаций сельским поселениям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</si>
  <si>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</si>
  <si>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пукте 6 статьи 46 Бюджетного кодекса Российской Федерации), налагаемые мировыми судьями, комиссиями по делам несовершеноллетних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</si>
  <si>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</si>
  <si>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</si>
  <si>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</si>
  <si>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2 02 35135 05 0000 150</t>
  </si>
  <si>
    <t>Штрафы за налоговые правонарушения, установленные Главой 16 Налогового кодекса Российской Федерации (штрафы за нарушение установленного способа представления налоговой декларации (расчета))</t>
  </si>
  <si>
    <t>Выплаты почетным гражданам Аргаяшского муниципального района в соответствии Решением Собрания депутатов Аргаяшского муниципального района от 24.04.2006 г. № 49 «О присвоении звания «Почетный гражданин Аргаяшского муниципального района» (Социальное обеспечение и иные выплаты населению)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</si>
  <si>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</si>
  <si>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2 02 49999 05 0000 150</t>
  </si>
  <si>
    <t>Прочие межбюджетные трансферты, передаваемые бюджетам муниципальных районов</t>
  </si>
  <si>
    <t>2 07 05030 05 0000 150</t>
  </si>
  <si>
    <t>2 08 05000 05 0000 150</t>
  </si>
  <si>
    <t>2 18 60010 05 0000 150</t>
  </si>
  <si>
    <t xml:space="preserve">Капитальный  ремонт и ремонт автомобильных дорог общего пользования местного значения вне границ населенных пунктов </t>
  </si>
  <si>
    <t>Мероприятия  по профилактике правонарушений</t>
  </si>
  <si>
    <t>620 07 41370</t>
  </si>
  <si>
    <t>730 07 41380</t>
  </si>
  <si>
    <t xml:space="preserve">Реализация программ формирования современной городской среды   </t>
  </si>
  <si>
    <t>Программа  муниципальных гарантий в валюте Российской Федерации на 2020 год и на плановый период 2021 и 2022 годов</t>
  </si>
  <si>
    <t>Муниципальная программа   "Профилактика терроризма в Аргаяшском  муниципальном  районе"</t>
  </si>
  <si>
    <t>Мероприятия  по профилактике терроризма (Закупка товаров, работ и услуг для государственных (муниципальных) нужд)</t>
  </si>
  <si>
    <t xml:space="preserve">Мероприятия  по профилактике терроризма </t>
  </si>
  <si>
    <t xml:space="preserve">            Муниципальные внутрение и внешние заимствования в 2020 -2022 годах не планируются</t>
  </si>
  <si>
    <t>Методика расчета  размера иных межбюджетных трансфертов на осуществление полномочий по вопросу -  дорожная деятельность в отношении автомобильных дорог местного значения вне границ населенных пунктов  в границах муниципального района бюджетам сельских поселений   на 2020 год  и на плановый период 2021 и 2022 годов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</si>
  <si>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</si>
  <si>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</si>
  <si>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</si>
  <si>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r>
      <t xml:space="preserve">Возврат прочих остатков субсидий, </t>
    </r>
    <r>
      <rPr>
        <sz val="12"/>
        <color indexed="8"/>
        <rFont val="Times New Roman"/>
        <family val="1"/>
        <charset val="204"/>
      </rPr>
      <t>субвенций и иных межбюджетных трансфертов, имеющих целевое назначение, прошлых лет</t>
    </r>
    <r>
      <rPr>
        <sz val="12"/>
        <rFont val="Times New Roman"/>
        <family val="1"/>
        <charset val="204"/>
      </rPr>
      <t xml:space="preserve"> из бюджетов муниципальных районов</t>
    </r>
  </si>
  <si>
    <t>Контрольно-счетная комиссия Аргаяшского муниципального района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</si>
  <si>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</si>
  <si>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</si>
  <si>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2 02 30029 05 0000 150</t>
  </si>
  <si>
    <t>Субвенции бюджетам муниципальных районов на компенсацию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</si>
  <si>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( Управление культуры, туризма и молодежной политики)</t>
  </si>
  <si>
    <t>2 02 25558 05 0000 150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</si>
  <si>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</si>
  <si>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Управление образования Аргаяшского муниципального района Челябинской области</t>
  </si>
  <si>
    <t>Мероприятия по обеспечению своевременной и полной выплаты заработной платы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</si>
  <si>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 "Обеспечение жильем молодых семей"</t>
  </si>
  <si>
    <t xml:space="preserve">Приобретение технических средств реабилитации для пунктов проката в муниципальных учреждениях системы социальной защиты населения  </t>
  </si>
  <si>
    <t>Муниципальная программа   "Профилактика экстемизма и гармонизация межнациональных отношений в Аргаяшском  муниципальном  районе"</t>
  </si>
  <si>
    <t xml:space="preserve">Подпрограмма противодействия коррупции в Аргаяшском муниципальном районе
</t>
  </si>
  <si>
    <t>Муниципальная программа   "Улучшение условий и охраны труда в Аргаяшском  муниципальном  районе"</t>
  </si>
  <si>
    <t>Муниципальная программа   "Развитие  муниципального управления  Аргаяшского  муниципального района"</t>
  </si>
  <si>
    <t>Организация работы отдела по предоставлению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</si>
  <si>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программа Челябинской области «Улучшение условий и охраны труда в Челябинской области»</t>
  </si>
  <si>
    <t>Государственная программа Челябинской области «Развитие социальной защиты населения в Челябинской области»</t>
  </si>
  <si>
    <t>Государственная программа Челябинской области «Развитие сельского хозяйства в Челябинской области»</t>
  </si>
  <si>
    <t>990 04 98706</t>
  </si>
  <si>
    <t>281 04 00000</t>
  </si>
  <si>
    <t>281 06 00000</t>
  </si>
  <si>
    <t xml:space="preserve">                 Li – протяженность автомобильных дорог местного значения в границах населенных пунктов  поселений ;</t>
  </si>
  <si>
    <t>Дорожное хозяйств (дорожные фонды)</t>
  </si>
  <si>
    <t>100</t>
  </si>
  <si>
    <t>2021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</si>
  <si>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</si>
  <si>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1 11 07015 05 0000 120</t>
  </si>
  <si>
    <t xml:space="preserve"> 01  05  02  01  05  0000  610</t>
  </si>
  <si>
    <t>Аргаяшское</t>
  </si>
  <si>
    <t>Акбашевское</t>
  </si>
  <si>
    <t>Аязгуловское</t>
  </si>
  <si>
    <t>Байрамгуловское</t>
  </si>
  <si>
    <t>Дербишевское</t>
  </si>
  <si>
    <t>Оплата услуг специалистов по организации физкультурно-оздоровительной и спортивно-массовой работы с детьми и подростками Мероприятия в сфере физической культуры и спорта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</si>
  <si>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Приобретение спортивного инвентаря и оборудования для физкультурно-спортивных организаций (Закупка товаров, работ и услуг для государственных (муниципальных) нужд)</t>
  </si>
  <si>
    <t>562 07 S0044</t>
  </si>
  <si>
    <t>Муниципальная программа   "Улучшение условий и охраны труда в Аргаяшском  муниципальном  районе  "</t>
  </si>
  <si>
    <t>Муниципальная программа   "Профилактика экстремизма и гармонизация межнациональных отношений в Аргаяшском  муниципальном  районе"</t>
  </si>
  <si>
    <t xml:space="preserve">Муниципальная программа  "Управление  муниципальными   финансами и        
муниципальным  долгом Аргаяшского муниципального района "  </t>
  </si>
  <si>
    <t>Осуществление переданных полномочий Российской Федерации на государственную регистрацию актов гражданского состояния  (Закупка товаров, работ и услуг для обеспечения государственных (муниципальных) нужд)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</si>
  <si>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</si>
  <si>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Информационное освещение деятельности органов муниципальной власти аАгаяшского муниципального района в средствах массовой информации</t>
  </si>
  <si>
    <t>Информационное освещение деятельности органов муниципальной власти Аргаяшского муниципального района в средствах массовой информации</t>
  </si>
  <si>
    <t>Муниципальное казенное учреждение "Управление культуры, туризма и молодежной политики"</t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</si>
  <si>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  <r>
      <rPr>
        <vertAlign val="superscript"/>
        <sz val="12"/>
        <rFont val="Times New Roman"/>
        <family val="1"/>
        <charset val="204"/>
      </rPr>
      <t>2</t>
    </r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</si>
  <si>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</si>
  <si>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</si>
  <si>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 15 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</si>
  <si>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Министерство общественной безопасности Челябинской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</si>
  <si>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</si>
  <si>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1 11 05025 05 0000 120</t>
  </si>
  <si>
    <t>Управление Федеральной службы  государственной  регистрации, кадастра и картографии по Челябинской области</t>
  </si>
  <si>
    <t xml:space="preserve">Управление Федеральной  службы судебных приставов по Челябинской области </t>
  </si>
  <si>
    <t>Подпрограмма  "Обеспечение функций управления""</t>
  </si>
  <si>
    <t>в процентах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</si>
  <si>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</si>
  <si>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</si>
  <si>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</si>
  <si>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</si>
  <si>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</si>
  <si>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</si>
  <si>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</si>
  <si>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024</t>
  </si>
  <si>
    <t xml:space="preserve">1 16 01123 01 0000 140 </t>
  </si>
  <si>
    <t xml:space="preserve">муниципального района на 2020 год </t>
  </si>
  <si>
    <t>и плановый период 2021-2022 годов"</t>
  </si>
  <si>
    <t>Нормативы распределения доходов между бюджетом муниципального района и бюджетами  поселений на 2020 год и на плановый период 2021 и 2022 годов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</si>
  <si>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орнанов местного самоуправления в соответствии с жилищным законодательством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</si>
  <si>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</si>
  <si>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</si>
  <si>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</si>
  <si>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</si>
  <si>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12</t>
  </si>
  <si>
    <t>Сельское хозяйство и рыболовство</t>
  </si>
  <si>
    <t>08</t>
  </si>
  <si>
    <t>11</t>
  </si>
  <si>
    <t>Жилищно-коммунальное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</si>
  <si>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</si>
  <si>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</si>
  <si>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</si>
  <si>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</si>
  <si>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</si>
  <si>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</si>
  <si>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</si>
  <si>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</si>
  <si>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 xml:space="preserve">Собрание депутатов Аргаяшского муниципального района </t>
  </si>
  <si>
    <t>Закупка товаров, работ и услуг для государственных (муниципальных) нужд</t>
  </si>
  <si>
    <t>200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</si>
  <si>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</si>
  <si>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первичного воинского учёта на территориях, где отсутствуют военные комиссариаты (Межбюджетные трансферты)</t>
  </si>
  <si>
    <t xml:space="preserve">Государственные программы Челябинской области </t>
  </si>
  <si>
    <t>220 00 00000</t>
  </si>
  <si>
    <t>220 04 00000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</si>
  <si>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</si>
  <si>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Министерство промышленности, новых технологий и природных ресурсов Челябинской области</t>
  </si>
  <si>
    <t>Управление Федерального казначейства по Челябинской области</t>
  </si>
  <si>
    <t>1 03 02230 01 0000 110</t>
  </si>
  <si>
    <t>1 03 02240 01 0000 110</t>
  </si>
  <si>
    <t>1 16 01193 01 0000 140</t>
  </si>
  <si>
    <t>1 16 01143 01 0000 140</t>
  </si>
  <si>
    <t>1 16 01133 01 0000 140</t>
  </si>
  <si>
    <t>1 16 01053 01 0000 140</t>
  </si>
  <si>
    <t>1 16 01073 01 0000 140</t>
  </si>
  <si>
    <t>1 16 01074 01 0000 140</t>
  </si>
  <si>
    <t>1 16 01153 01 0000 140</t>
  </si>
  <si>
    <t>1 16 01203 01 0000 140</t>
  </si>
  <si>
    <t>632 09 00000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</si>
  <si>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</si>
  <si>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 автомобильных дорог общего пользования местного значения вне границ населенных пунктов (Межбюджетные трансферты)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</si>
  <si>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</si>
  <si>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Содержание   автомобильных дорог общего пользования местного значения в границах  населенных пунктов поселений (Межбюджетные трансферты)</t>
  </si>
  <si>
    <t>316 07 61030</t>
  </si>
  <si>
    <t xml:space="preserve">Содержание в приютах животных без владельцев (Закупка товаров, работ и услуг для государственных (муниципальных) нужд) </t>
  </si>
  <si>
    <t>316 07 61070</t>
  </si>
  <si>
    <t>Осуществление переданных полномочий Российской Федерации на государственную регистрацию актов гражданского состояния</t>
  </si>
  <si>
    <t>990 04 59300</t>
  </si>
  <si>
    <t>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</si>
  <si>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513 03 43153</t>
  </si>
  <si>
    <t>515 00 00000</t>
  </si>
  <si>
    <t>515 07 00000</t>
  </si>
  <si>
    <t>515 07 43155</t>
  </si>
  <si>
    <t>515 07 S6050</t>
  </si>
  <si>
    <t>532 10 03120</t>
  </si>
  <si>
    <t>532 99 03090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</si>
  <si>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</si>
  <si>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Общеобразовательные организации для обучающихся с ограниченными возможностями здоровья</t>
  </si>
  <si>
    <t>535 06 00000</t>
  </si>
  <si>
    <t>535 06 03020</t>
  </si>
  <si>
    <t>Региональный проект «Цифровая образовательная среда»</t>
  </si>
  <si>
    <t>532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</si>
  <si>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</si>
  <si>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532 E4 52100</t>
  </si>
  <si>
    <t>532 E1 00000</t>
  </si>
  <si>
    <t>532 E1 51870</t>
  </si>
  <si>
    <t>Региональный проект «Современная школа»</t>
  </si>
  <si>
    <t>Поддержка образования для детей с ограниченными возможностями здоровья (Закупка товаров, работ и услуг для государственных (муниципальных) нужд)</t>
  </si>
  <si>
    <t>Проведение капитального ремонта зданий и сооружений муниципальных организаций дополнительного образования   (Предоставление субсидий бюджетным, автономным учреждениям и иным некоммерческим организациям)</t>
  </si>
  <si>
    <t>Административные штрафы, установленные Главой 11 Кодекса Российской Фендерации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</si>
  <si>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Методический кабинет, централизованная бухгалтерия (Закупка товаров, работ и услуг для государственных (муниципальных) нужд)</t>
  </si>
  <si>
    <t xml:space="preserve">1 03 02260 01 0000 110 </t>
  </si>
  <si>
    <t>Ишалинское</t>
  </si>
  <si>
    <t>Камышевское</t>
  </si>
  <si>
    <t>Кузнецкое</t>
  </si>
  <si>
    <t>Кулуевское</t>
  </si>
  <si>
    <t>Норкинское</t>
  </si>
  <si>
    <t xml:space="preserve">Общеобразовательные организации 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</si>
  <si>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</si>
  <si>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Организация работы органов управления социальной защиты населения муниципальных образований </t>
  </si>
  <si>
    <t>Финансовое обеспечение выполнения функций муниципальными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</si>
  <si>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муниципальными  органами (Закупка товаров, работ и услуг для государственных (муниципальных) нужд)</t>
  </si>
  <si>
    <t>Субсидии бюджетным и автономным учреждениям на иные цели</t>
  </si>
  <si>
    <t>Мероприятия в области социальной политики (Закупка товаров, работ и услуг для государственных (муниципальных) нужд)</t>
  </si>
  <si>
    <t>Подпрограмма  " Доступная среда "</t>
  </si>
  <si>
    <t xml:space="preserve">Мероприятия, реализуемые органами исполнительной власти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</si>
  <si>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</si>
  <si>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                  N – норматив финансирования  единица протяженности (1 км), определяются  в соответствии с решением   о бюджете Аргаяшского муниципального района на очередной финансовый год и плановый период. </t>
  </si>
  <si>
    <t>Прочие доходы от оказания платных услуг (работ) получателями средств бюджетов муниципальных районов</t>
  </si>
  <si>
    <t>Невыясненные поступления, зачисляемые в бюджеты муниципальных районов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</si>
  <si>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</si>
  <si>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</si>
  <si>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</si>
  <si>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(Закупка товаров, работ и услуг для государственных (муниципальных) нужд)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</si>
  <si>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</si>
  <si>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Организация работы отдела по предоставлению гражданам субсидий на оплату жилого помещения и коммунальных услуг  (Закупка товаров, работ и услуг для государственных (муниципальных) нужд)</t>
  </si>
  <si>
    <t>Код бюджетной классификации  Российской Федерации</t>
  </si>
  <si>
    <t>Источники внутреннего финансирования дефицитов бюджетов</t>
  </si>
  <si>
    <t>01 00 00 00 00 0000 000</t>
  </si>
  <si>
    <t xml:space="preserve">Общественная  организация  ветеранов (пенсионеров)  войны, труда,  Вооруженных Сил и  правоохранительных  органов Аргаяшского муниципального района Челябинской области
</t>
  </si>
  <si>
    <t xml:space="preserve">Местная общественная  организация инвалидов Аргаяшского муниципального района Челябинской области общественной организации "Общероссийское общество инвалидов"
</t>
  </si>
  <si>
    <t xml:space="preserve">Мероприятия по обеспечению своевременной и полной выплаты заработной платы </t>
  </si>
  <si>
    <t>Территориальная избирательная комиссия Аргаяшского муниципального   района</t>
  </si>
  <si>
    <t>Проведение выборов в представительные органы муниципального образования</t>
  </si>
  <si>
    <t>990 04 02002</t>
  </si>
  <si>
    <t>540</t>
  </si>
  <si>
    <t>Государственная программа Челябинской области «Обеспечение общественной безопасности в Челябинской области»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</si>
  <si>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 </t>
  </si>
  <si>
    <t>537 20 S0043</t>
  </si>
  <si>
    <t>562 07 S004Г</t>
  </si>
  <si>
    <t>990 07 S9320</t>
  </si>
  <si>
    <t>Судебная система</t>
  </si>
  <si>
    <t>Обеспечение проведения выборов и референдумов</t>
  </si>
  <si>
    <t>563 07 00000</t>
  </si>
  <si>
    <t>563 07 45120</t>
  </si>
  <si>
    <t>563 99 00000</t>
  </si>
  <si>
    <t>Детский оздоровительно-образовательный лагерь (Предоставление субсидий бюджетным, автономным учреждениям и иным некоммерческим организациям)</t>
  </si>
  <si>
    <t>Повышение энергетической эффективности объектов коммунального хозяйства и систем инженерной инфраструктуры в муниципальных учреждениях Аргаяшского муниципального района (Закупка товаров, работ и услуг для  государственных (муниципальных) нужд)</t>
  </si>
  <si>
    <t>556 00 00000</t>
  </si>
  <si>
    <t>556 99 00000</t>
  </si>
  <si>
    <t>556 99 45230</t>
  </si>
  <si>
    <t>Финансовое обеспечение выполнения функций муниципальными органами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</si>
  <si>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563 99 48230</t>
  </si>
  <si>
    <t>535 04 20430</t>
  </si>
  <si>
    <t>535 04 00000</t>
  </si>
  <si>
    <t xml:space="preserve"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</t>
  </si>
  <si>
    <t>2 02 35082 05 0000 150</t>
  </si>
  <si>
    <t>Субвенции бюджетам муниципальных районов на предоставление жилых помещений детям-сиротам и   детям,  оставшимся без попечения родителей, лицам из их числа по договорам найма специализированных жилых помещений</t>
  </si>
  <si>
    <t xml:space="preserve">Примечание: </t>
  </si>
  <si>
    <t xml:space="preserve">подвидов доходов, предусмотренных приказом Министерства финансов </t>
  </si>
  <si>
    <t xml:space="preserve">Государственная программа Челябинской области «Развитие образования в Челябинской области» 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</si>
  <si>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</si>
  <si>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282 04 00000</t>
  </si>
  <si>
    <t>284 10 00000</t>
  </si>
  <si>
    <t>281 06 53800</t>
  </si>
  <si>
    <t>541 07 00000</t>
  </si>
  <si>
    <t>541 07 45140</t>
  </si>
  <si>
    <t>542 07 00000</t>
  </si>
  <si>
    <t>542 07 41630</t>
  </si>
  <si>
    <t>542 07 45140</t>
  </si>
  <si>
    <t>543 07 00000</t>
  </si>
  <si>
    <t>543 07 72000</t>
  </si>
  <si>
    <t>542 20 05050</t>
  </si>
  <si>
    <t>Выполнение других обязательств органов местного самоуправления (Иные бюджетные ассигнования)</t>
  </si>
  <si>
    <t>650 00 00000</t>
  </si>
  <si>
    <t>650 07 00000</t>
  </si>
  <si>
    <t>650 07 46290</t>
  </si>
  <si>
    <t>Подпрограмма "Повышение безопасности дорожного движения в Аргаяшском муниципальном районе"</t>
  </si>
  <si>
    <t xml:space="preserve">Совершенствование организации дорожного движения и мероприятия по безопасности движения пешеходов </t>
  </si>
  <si>
    <t>Совершенствование организации дорожного движения и мероприятия по безопасности движения пешеходов (Закупка товаров, работ и услуг для обеспечения государственных (муниципальных) нужд)</t>
  </si>
  <si>
    <t xml:space="preserve">Муниципальная программа  «Разработка градостроительной документации территориального планирования и градостроительного зонирования Аргаяшского муниципального района»
</t>
  </si>
  <si>
    <t>Подготовка документов территориального планирования, градостроительного зонирования и документации по планировке территории муниципальных образований</t>
  </si>
  <si>
    <t>1 16 10081 05 0000 140</t>
  </si>
  <si>
    <t>1 16 07090 05 0000 140</t>
  </si>
  <si>
    <t>1 16 21050 05 0000 140</t>
  </si>
  <si>
    <t>1 16 01084 01 0000 140</t>
  </si>
  <si>
    <t>1 16 01204 01 0000 140</t>
  </si>
  <si>
    <t>1 16 10032 05 0000 140</t>
  </si>
  <si>
    <t>1 16 05160 01 0003 140</t>
  </si>
  <si>
    <t>1 16 05160 01 0001 140</t>
  </si>
  <si>
    <t>1 07 01030 01 0000 110</t>
  </si>
  <si>
    <t>1 07 01020 01 0000 110</t>
  </si>
  <si>
    <t>1 05 04020 02 0000 110</t>
  </si>
  <si>
    <t>1 05 02010 02 0000 110</t>
  </si>
  <si>
    <t>1 05 01022 01 0000 110</t>
  </si>
  <si>
    <t>1 05 01000 00 0000 110</t>
  </si>
  <si>
    <t>1 01 02040 01 0000 110</t>
  </si>
  <si>
    <t>1 01 02030 01 0000 110</t>
  </si>
  <si>
    <t>1 01 02020 01 0000 110</t>
  </si>
  <si>
    <t>1 01 02010 01 0000 110</t>
  </si>
  <si>
    <t>1 12 01000 01 0000 120</t>
  </si>
  <si>
    <t>720 07 43380</t>
  </si>
  <si>
    <t>990 04 99090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</si>
  <si>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(Социальное обеспечение и иные выплаты населению)</t>
  </si>
  <si>
    <t>990 04 99120</t>
  </si>
  <si>
    <t>990 07 00000</t>
  </si>
  <si>
    <t>531 06 00000</t>
  </si>
  <si>
    <t>531 06 04050</t>
  </si>
  <si>
    <t>531 10 04010</t>
  </si>
  <si>
    <t>Подпрограмма «Обеспечение доступного качественного общего и дополнительного образования»</t>
  </si>
  <si>
    <t>031 00 00000</t>
  </si>
  <si>
    <t xml:space="preserve">Государственная программа Челябинской области «Обеспечение общественной безопасности в Челябинской области» </t>
  </si>
  <si>
    <t>Подпрограмма «Организация деятельности государственных органов и граждан в обеспечении общественной безопасности»</t>
  </si>
  <si>
    <t>031 04 00000</t>
  </si>
  <si>
    <t>031 04 03060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</si>
  <si>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(Капитальные вложения в объекты недвижимого имущества государственной (муниципальной) собственности)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</si>
  <si>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животных(Закупка товаров, работ и услуг для государственных (муниципальных) нужд) </t>
  </si>
  <si>
    <t>Региональный проект «Обеспечение устойчивого сокращения непригодного для проживания жилищного фонда»</t>
  </si>
  <si>
    <t>635 00 00000</t>
  </si>
  <si>
    <t>635 F3 00000</t>
  </si>
  <si>
    <t>635 F3 67484</t>
  </si>
  <si>
    <t>Обеспечение мероприятий по переселению граждан из аварийного жилищного фонда за счет средств областного бюджета 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</si>
  <si>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(Закупка товаров, работ и услуг для государственных (муниципальных) нужд)</t>
  </si>
  <si>
    <t>631 07 S6010</t>
  </si>
  <si>
    <t>Проведение выборов в представительные органы муниципального образования (Иные бюджетные ассигнования)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</si>
  <si>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</si>
  <si>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</si>
  <si>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Подпрограмма  "Чистая вода на территории  Аргаяшского муниципального района"</t>
  </si>
  <si>
    <t>Подпрограмма  "Развитие дошкольного образования  Аргаяшского муниципального района"</t>
  </si>
  <si>
    <t>Муниципальная программа  повышения энергетической эффективности экономики Аргаяшского муниципального района Челябинской области и сокращения энергетических издержек в бюджетном секторе на 2010-2020 годы</t>
  </si>
  <si>
    <t>Налог на рекламу, мобилизуемый на территориях муниципальных районов</t>
  </si>
  <si>
    <t xml:space="preserve">Подпрограмма  "Развитие общего образования  Аргаяшского муниципального района" </t>
  </si>
  <si>
    <t xml:space="preserve">Подпрограмма  "Развитие дошкольного образования  Аргаяшского муниципального района" </t>
  </si>
  <si>
    <t xml:space="preserve">Многофункциональный центр предоставления государственных и муниципальных услуг </t>
  </si>
  <si>
    <t xml:space="preserve">Другие мероприятия по реализации муниципальных  функций </t>
  </si>
  <si>
    <t>Строительство газопроводов и газовых сетей</t>
  </si>
  <si>
    <t>3 Администрирование данных поступлений осуществляется с применением кодов подвидов доходов в соответствии с приказом финансового управления Аргаяшского муниципального района № 01-06/97 от 31.12.2015г "Об утверждении перечней кодов подвидов по видам доходов бюджета Аргаяшского муниципального района"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</si>
</sst>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00"/>
  </numFmts>
  <fonts count="3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indexed="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vertAlign val="superscript"/>
      <sz val="12"/>
      <name val="Trebuchet MS"/>
      <family val="2"/>
      <charset val="204"/>
    </font>
    <font>
      <sz val="13"/>
      <color indexed="8"/>
      <name val="Times New Roman"/>
      <family val="1"/>
      <charset val="204"/>
    </font>
    <font>
      <sz val="12"/>
      <color indexed="0"/>
      <name val="Times New Roman"/>
      <family val="1"/>
    </font>
    <font>
      <b/>
      <sz val="10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6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Fill="1"/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5" fillId="0" borderId="0" xfId="0" applyFont="1"/>
    <xf numFmtId="0" fontId="6" fillId="0" borderId="0" xfId="0" applyFont="1" applyAlignment="1"/>
    <xf numFmtId="0" fontId="9" fillId="0" borderId="0" xfId="0" applyFont="1" applyAlignment="1">
      <alignment horizontal="justify"/>
    </xf>
    <xf numFmtId="0" fontId="9" fillId="0" borderId="0" xfId="0" applyFont="1"/>
    <xf numFmtId="0" fontId="8" fillId="0" borderId="0" xfId="0" applyFont="1"/>
    <xf numFmtId="0" fontId="8" fillId="0" borderId="1" xfId="0" applyFont="1" applyBorder="1"/>
    <xf numFmtId="0" fontId="10" fillId="0" borderId="1" xfId="0" applyFont="1" applyBorder="1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5" fillId="0" borderId="0" xfId="0" applyFont="1"/>
    <xf numFmtId="0" fontId="5" fillId="0" borderId="0" xfId="0" applyFont="1" applyAlignment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21" fillId="0" borderId="0" xfId="0" applyFont="1"/>
    <xf numFmtId="0" fontId="5" fillId="0" borderId="0" xfId="0" applyFont="1" applyFill="1" applyAlignment="1"/>
    <xf numFmtId="165" fontId="8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4" fillId="0" borderId="1" xfId="0" applyFont="1" applyFill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center" wrapText="1"/>
    </xf>
    <xf numFmtId="0" fontId="25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textRotation="90" wrapText="1"/>
    </xf>
    <xf numFmtId="0" fontId="2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justify" wrapText="1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right" vertical="center"/>
    </xf>
    <xf numFmtId="165" fontId="16" fillId="2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165" fontId="18" fillId="2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justify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10" fillId="0" borderId="1" xfId="6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18" fillId="2" borderId="1" xfId="0" applyNumberFormat="1" applyFont="1" applyFill="1" applyBorder="1" applyAlignment="1">
      <alignment horizontal="right" vertical="center"/>
    </xf>
    <xf numFmtId="49" fontId="8" fillId="0" borderId="1" xfId="4" applyNumberFormat="1" applyFont="1" applyBorder="1" applyAlignment="1"/>
    <xf numFmtId="49" fontId="10" fillId="0" borderId="6" xfId="4" applyNumberFormat="1" applyFont="1" applyBorder="1" applyAlignment="1"/>
    <xf numFmtId="49" fontId="10" fillId="0" borderId="1" xfId="4" applyNumberFormat="1" applyFont="1" applyBorder="1" applyAlignment="1">
      <alignment wrapText="1"/>
    </xf>
    <xf numFmtId="0" fontId="8" fillId="0" borderId="1" xfId="4" applyFont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3" fillId="0" borderId="0" xfId="0" applyFont="1" applyBorder="1"/>
    <xf numFmtId="165" fontId="8" fillId="0" borderId="1" xfId="0" applyNumberFormat="1" applyFont="1" applyBorder="1"/>
    <xf numFmtId="0" fontId="8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textRotation="90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textRotation="90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166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top" wrapText="1" shrinkToFit="1"/>
    </xf>
    <xf numFmtId="0" fontId="0" fillId="0" borderId="0" xfId="0" applyAlignment="1">
      <alignment shrinkToFit="1"/>
    </xf>
    <xf numFmtId="49" fontId="8" fillId="0" borderId="0" xfId="0" applyNumberFormat="1" applyFont="1"/>
    <xf numFmtId="49" fontId="10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8" fillId="0" borderId="1" xfId="0" applyNumberFormat="1" applyFont="1" applyBorder="1" applyAlignment="1" applyProtection="1">
      <alignment horizontal="left" vertical="center" wrapText="1"/>
    </xf>
    <xf numFmtId="0" fontId="3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21" fillId="0" borderId="0" xfId="0" applyFont="1" applyBorder="1"/>
    <xf numFmtId="0" fontId="0" fillId="0" borderId="0" xfId="0" applyBorder="1"/>
    <xf numFmtId="49" fontId="11" fillId="0" borderId="0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8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center" textRotation="90" wrapText="1"/>
    </xf>
    <xf numFmtId="0" fontId="32" fillId="0" borderId="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top" wrapText="1"/>
    </xf>
    <xf numFmtId="0" fontId="3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vertical="top" wrapText="1"/>
    </xf>
    <xf numFmtId="0" fontId="33" fillId="0" borderId="1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horizontal="justify" vertical="top" wrapText="1"/>
    </xf>
    <xf numFmtId="0" fontId="34" fillId="0" borderId="0" xfId="0" applyFont="1" applyFill="1" applyBorder="1" applyAlignment="1">
      <alignment horizontal="right"/>
    </xf>
    <xf numFmtId="0" fontId="35" fillId="0" borderId="0" xfId="0" applyFont="1"/>
    <xf numFmtId="0" fontId="10" fillId="0" borderId="12" xfId="0" applyFont="1" applyBorder="1" applyAlignment="1">
      <alignment horizontal="justify" wrapText="1"/>
    </xf>
    <xf numFmtId="0" fontId="10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justify" wrapText="1"/>
    </xf>
    <xf numFmtId="0" fontId="8" fillId="0" borderId="15" xfId="0" applyFont="1" applyBorder="1" applyAlignment="1">
      <alignment horizontal="justify" wrapText="1"/>
    </xf>
    <xf numFmtId="0" fontId="10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justify" wrapText="1"/>
    </xf>
    <xf numFmtId="0" fontId="10" fillId="0" borderId="14" xfId="0" applyFont="1" applyBorder="1" applyAlignment="1">
      <alignment horizontal="justify" vertical="top" wrapText="1"/>
    </xf>
    <xf numFmtId="0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shrinkToFit="1"/>
    </xf>
    <xf numFmtId="0" fontId="13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vertical="top" wrapText="1" shrinkToFit="1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vertical="top" wrapText="1" shrinkToFi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источ" xfId="4"/>
    <cellStyle name="Финансовый 2" xfId="5"/>
    <cellStyle name="Финансовый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1"/>
  <sheetViews>
    <sheetView topLeftCell="A43" workbookViewId="0">
      <selection activeCell="B42" sqref="B42"/>
    </sheetView>
  </sheetViews>
  <sheetFormatPr defaultRowHeight="12.75"/>
  <cols>
    <col min="1" max="1" width="67.7109375" customWidth="1"/>
    <col min="2" max="2" width="14.85546875" customWidth="1"/>
    <col min="3" max="3" width="12.140625" customWidth="1"/>
  </cols>
  <sheetData>
    <row r="1" spans="1:3">
      <c r="C1" s="11" t="s">
        <v>33</v>
      </c>
    </row>
    <row r="2" spans="1:3">
      <c r="C2" s="11" t="s">
        <v>390</v>
      </c>
    </row>
    <row r="3" spans="1:3">
      <c r="C3" s="11" t="s">
        <v>1128</v>
      </c>
    </row>
    <row r="4" spans="1:3">
      <c r="C4" s="11" t="s">
        <v>404</v>
      </c>
    </row>
    <row r="5" spans="1:3">
      <c r="C5" s="11" t="s">
        <v>1017</v>
      </c>
    </row>
    <row r="6" spans="1:3">
      <c r="C6" s="11"/>
    </row>
    <row r="7" spans="1:3" ht="57" customHeight="1">
      <c r="A7" s="212" t="s">
        <v>1130</v>
      </c>
      <c r="B7" s="212"/>
      <c r="C7" s="212"/>
    </row>
    <row r="8" spans="1:3" ht="13.5" thickBot="1">
      <c r="C8" s="199" t="s">
        <v>1118</v>
      </c>
    </row>
    <row r="9" spans="1:3" s="163" customFormat="1" ht="48" thickBot="1">
      <c r="A9" s="16" t="s">
        <v>46</v>
      </c>
      <c r="B9" s="17" t="s">
        <v>47</v>
      </c>
      <c r="C9" s="17" t="s">
        <v>48</v>
      </c>
    </row>
    <row r="10" spans="1:3" s="163" customFormat="1" ht="34.5" customHeight="1" thickBot="1">
      <c r="A10" s="201" t="s">
        <v>582</v>
      </c>
      <c r="B10" s="202"/>
      <c r="C10" s="202"/>
    </row>
    <row r="11" spans="1:3" s="163" customFormat="1" ht="32.25" thickBot="1">
      <c r="A11" s="203" t="s">
        <v>1332</v>
      </c>
      <c r="B11" s="204">
        <v>100</v>
      </c>
      <c r="C11" s="204">
        <v>0</v>
      </c>
    </row>
    <row r="12" spans="1:3" s="163" customFormat="1" ht="63.75" thickBot="1">
      <c r="A12" s="203" t="s">
        <v>583</v>
      </c>
      <c r="B12" s="204">
        <v>100</v>
      </c>
      <c r="C12" s="204">
        <v>0</v>
      </c>
    </row>
    <row r="13" spans="1:3" s="163" customFormat="1" ht="32.25" thickBot="1">
      <c r="A13" s="203" t="s">
        <v>584</v>
      </c>
      <c r="B13" s="204">
        <v>100</v>
      </c>
      <c r="C13" s="204">
        <v>0</v>
      </c>
    </row>
    <row r="14" spans="1:3" s="163" customFormat="1" ht="32.25" thickBot="1">
      <c r="A14" s="205" t="s">
        <v>585</v>
      </c>
      <c r="B14" s="206"/>
      <c r="C14" s="207"/>
    </row>
    <row r="15" spans="1:3" s="200" customFormat="1" ht="30.75" customHeight="1" thickBot="1">
      <c r="A15" s="208" t="s">
        <v>951</v>
      </c>
      <c r="B15" s="204">
        <v>100</v>
      </c>
      <c r="C15" s="204">
        <v>0</v>
      </c>
    </row>
    <row r="16" spans="1:3" s="163" customFormat="1" ht="30.75" customHeight="1" thickBot="1">
      <c r="A16" s="209" t="s">
        <v>586</v>
      </c>
      <c r="B16" s="207"/>
      <c r="C16" s="207"/>
    </row>
    <row r="17" spans="1:3" s="163" customFormat="1" ht="48" thickBot="1">
      <c r="A17" s="203" t="s">
        <v>547</v>
      </c>
      <c r="B17" s="204">
        <v>100</v>
      </c>
      <c r="C17" s="204">
        <v>0</v>
      </c>
    </row>
    <row r="18" spans="1:3" s="163" customFormat="1" ht="48" customHeight="1" thickBot="1">
      <c r="A18" s="203" t="s">
        <v>31</v>
      </c>
      <c r="B18" s="204">
        <v>100</v>
      </c>
      <c r="C18" s="204">
        <v>0</v>
      </c>
    </row>
    <row r="19" spans="1:3" s="163" customFormat="1" ht="34.5" customHeight="1" thickBot="1">
      <c r="A19" s="203" t="s">
        <v>1220</v>
      </c>
      <c r="B19" s="204">
        <v>100</v>
      </c>
      <c r="C19" s="204">
        <v>0</v>
      </c>
    </row>
    <row r="20" spans="1:3" s="163" customFormat="1" ht="32.25" customHeight="1" thickBot="1">
      <c r="A20" s="203" t="s">
        <v>32</v>
      </c>
      <c r="B20" s="204">
        <v>100</v>
      </c>
      <c r="C20" s="204">
        <v>0</v>
      </c>
    </row>
    <row r="21" spans="1:3" s="163" customFormat="1" ht="32.25" thickBot="1">
      <c r="A21" s="203" t="s">
        <v>417</v>
      </c>
      <c r="B21" s="204">
        <v>100</v>
      </c>
      <c r="C21" s="204">
        <v>0</v>
      </c>
    </row>
    <row r="22" spans="1:3" s="163" customFormat="1" ht="15.75" customHeight="1" thickBot="1">
      <c r="A22" s="205" t="s">
        <v>587</v>
      </c>
      <c r="B22" s="206"/>
      <c r="C22" s="207"/>
    </row>
    <row r="23" spans="1:3" s="163" customFormat="1" ht="63.75" thickBot="1">
      <c r="A23" s="208" t="s">
        <v>588</v>
      </c>
      <c r="B23" s="204">
        <v>100</v>
      </c>
      <c r="C23" s="204">
        <v>0</v>
      </c>
    </row>
    <row r="24" spans="1:3" s="163" customFormat="1" ht="63.75" thickBot="1">
      <c r="A24" s="208" t="s">
        <v>589</v>
      </c>
      <c r="B24" s="204">
        <v>100</v>
      </c>
      <c r="C24" s="204">
        <v>0</v>
      </c>
    </row>
    <row r="25" spans="1:3" s="163" customFormat="1" ht="16.5" thickBot="1">
      <c r="A25" s="209" t="s">
        <v>590</v>
      </c>
      <c r="B25" s="207"/>
      <c r="C25" s="207"/>
    </row>
    <row r="26" spans="1:3" s="163" customFormat="1" ht="48" thickBot="1">
      <c r="A26" s="203" t="s">
        <v>952</v>
      </c>
      <c r="B26" s="204">
        <v>100</v>
      </c>
      <c r="C26" s="204">
        <v>0</v>
      </c>
    </row>
    <row r="27" spans="1:3" s="163" customFormat="1" ht="16.5" thickBot="1">
      <c r="A27" s="209" t="s">
        <v>591</v>
      </c>
      <c r="B27" s="207"/>
      <c r="C27" s="207"/>
    </row>
    <row r="28" spans="1:3" s="163" customFormat="1" ht="160.5" customHeight="1" thickBot="1">
      <c r="A28" s="208" t="s">
        <v>592</v>
      </c>
      <c r="B28" s="204">
        <v>100</v>
      </c>
      <c r="C28" s="204">
        <v>0</v>
      </c>
    </row>
    <row r="29" spans="1:3" s="163" customFormat="1" ht="144.75" customHeight="1" thickBot="1">
      <c r="A29" s="208" t="s">
        <v>986</v>
      </c>
      <c r="B29" s="204" t="s">
        <v>987</v>
      </c>
      <c r="C29" s="204" t="s">
        <v>988</v>
      </c>
    </row>
    <row r="30" spans="1:3" s="163" customFormat="1" ht="111" thickBot="1">
      <c r="A30" s="208" t="s">
        <v>989</v>
      </c>
      <c r="B30" s="204">
        <v>100</v>
      </c>
      <c r="C30" s="204">
        <v>0</v>
      </c>
    </row>
    <row r="31" spans="1:3" s="163" customFormat="1" ht="79.5" thickBot="1">
      <c r="A31" s="208" t="s">
        <v>990</v>
      </c>
      <c r="B31" s="204">
        <v>100</v>
      </c>
      <c r="C31" s="204">
        <v>0</v>
      </c>
    </row>
    <row r="32" spans="1:3" s="163" customFormat="1" ht="63.75" thickBot="1">
      <c r="A32" s="208" t="s">
        <v>991</v>
      </c>
      <c r="B32" s="204">
        <v>100</v>
      </c>
      <c r="C32" s="204">
        <v>0</v>
      </c>
    </row>
    <row r="33" spans="1:3" s="163" customFormat="1" ht="63.75" thickBot="1">
      <c r="A33" s="203" t="s">
        <v>992</v>
      </c>
      <c r="B33" s="204">
        <v>100</v>
      </c>
      <c r="C33" s="204">
        <v>0</v>
      </c>
    </row>
    <row r="34" spans="1:3" s="163" customFormat="1" ht="16.5" thickBot="1">
      <c r="A34" s="209" t="s">
        <v>993</v>
      </c>
      <c r="B34" s="207"/>
      <c r="C34" s="207"/>
    </row>
    <row r="35" spans="1:3" s="163" customFormat="1" ht="32.25" thickBot="1">
      <c r="A35" s="208" t="s">
        <v>1221</v>
      </c>
      <c r="B35" s="204">
        <v>100</v>
      </c>
      <c r="C35" s="204">
        <v>0</v>
      </c>
    </row>
    <row r="36" spans="1:3" s="163" customFormat="1" ht="16.5" thickBot="1">
      <c r="A36" s="208" t="s">
        <v>92</v>
      </c>
      <c r="B36" s="204">
        <v>100</v>
      </c>
      <c r="C36" s="204">
        <v>0</v>
      </c>
    </row>
    <row r="37" spans="1:3" s="163" customFormat="1" ht="32.25" thickBot="1">
      <c r="A37" s="208" t="s">
        <v>93</v>
      </c>
      <c r="B37" s="204">
        <v>100</v>
      </c>
      <c r="C37" s="204">
        <v>0</v>
      </c>
    </row>
    <row r="38" spans="1:3" s="163" customFormat="1" ht="32.25" thickBot="1">
      <c r="A38" s="209" t="s">
        <v>994</v>
      </c>
      <c r="B38" s="207"/>
      <c r="C38" s="207"/>
    </row>
    <row r="39" spans="1:3" s="163" customFormat="1" ht="16.5" thickBot="1">
      <c r="A39" s="203" t="s">
        <v>96</v>
      </c>
      <c r="B39" s="204">
        <v>100</v>
      </c>
      <c r="C39" s="204">
        <v>0</v>
      </c>
    </row>
    <row r="40" spans="1:3" s="163" customFormat="1" ht="16.5" thickBot="1">
      <c r="A40" s="203" t="s">
        <v>97</v>
      </c>
      <c r="B40" s="204">
        <v>100</v>
      </c>
      <c r="C40" s="204">
        <v>0</v>
      </c>
    </row>
    <row r="41" spans="1:3" s="163" customFormat="1" ht="16.5" thickBot="1">
      <c r="A41" s="203" t="s">
        <v>98</v>
      </c>
      <c r="B41" s="204">
        <v>100</v>
      </c>
      <c r="C41" s="204">
        <v>0</v>
      </c>
    </row>
    <row r="42" spans="1:3" s="163" customFormat="1" ht="32.25" thickBot="1">
      <c r="A42" s="203" t="s">
        <v>144</v>
      </c>
      <c r="B42" s="204">
        <v>100</v>
      </c>
      <c r="C42" s="204">
        <v>0</v>
      </c>
    </row>
    <row r="43" spans="1:3" s="163" customFormat="1" ht="32.25" thickBot="1">
      <c r="A43" s="203" t="s">
        <v>872</v>
      </c>
      <c r="B43" s="204">
        <v>100</v>
      </c>
      <c r="C43" s="204">
        <v>0</v>
      </c>
    </row>
    <row r="44" spans="1:3" s="163" customFormat="1" ht="32.25" thickBot="1">
      <c r="A44" s="209" t="s">
        <v>995</v>
      </c>
      <c r="B44" s="207"/>
      <c r="C44" s="207"/>
    </row>
    <row r="45" spans="1:3" s="200" customFormat="1" ht="34.5" customHeight="1" thickBot="1">
      <c r="A45" s="203" t="s">
        <v>873</v>
      </c>
      <c r="B45" s="204">
        <v>100</v>
      </c>
      <c r="C45" s="204">
        <v>0</v>
      </c>
    </row>
    <row r="46" spans="1:3" s="163" customFormat="1" ht="32.25" thickBot="1">
      <c r="A46" s="209" t="s">
        <v>996</v>
      </c>
      <c r="B46" s="207"/>
      <c r="C46" s="207"/>
    </row>
    <row r="47" spans="1:3" s="163" customFormat="1" ht="32.25" thickBot="1">
      <c r="A47" s="203" t="s">
        <v>997</v>
      </c>
      <c r="B47" s="204">
        <v>100</v>
      </c>
      <c r="C47" s="204">
        <v>0</v>
      </c>
    </row>
    <row r="48" spans="1:3" s="163" customFormat="1" ht="16.5" thickBot="1">
      <c r="A48" s="209" t="s">
        <v>998</v>
      </c>
      <c r="B48" s="207"/>
      <c r="C48" s="207"/>
    </row>
    <row r="49" spans="1:3" s="163" customFormat="1" ht="32.25" thickBot="1">
      <c r="A49" s="203" t="s">
        <v>872</v>
      </c>
      <c r="B49" s="204">
        <v>100</v>
      </c>
      <c r="C49" s="204">
        <v>0</v>
      </c>
    </row>
    <row r="50" spans="1:3" s="163" customFormat="1" ht="79.5" customHeight="1" thickBot="1">
      <c r="A50" s="209" t="s">
        <v>398</v>
      </c>
      <c r="B50" s="207"/>
      <c r="C50" s="207"/>
    </row>
    <row r="51" spans="1:3" s="163" customFormat="1" ht="94.5" customHeight="1" thickBot="1">
      <c r="A51" s="203" t="s">
        <v>810</v>
      </c>
      <c r="B51" s="204">
        <v>100</v>
      </c>
      <c r="C51" s="204">
        <v>0</v>
      </c>
    </row>
    <row r="52" spans="1:3" s="163" customFormat="1" ht="63.75" thickBot="1">
      <c r="A52" s="209" t="s">
        <v>399</v>
      </c>
      <c r="B52" s="207"/>
      <c r="C52" s="207"/>
    </row>
    <row r="53" spans="1:3" s="163" customFormat="1" ht="79.5" customHeight="1" thickBot="1">
      <c r="A53" s="203" t="s">
        <v>400</v>
      </c>
      <c r="B53" s="204">
        <v>100</v>
      </c>
      <c r="C53" s="204">
        <v>0</v>
      </c>
    </row>
    <row r="54" spans="1:3" s="163" customFormat="1" ht="32.25" customHeight="1" thickBot="1">
      <c r="A54" s="209" t="s">
        <v>401</v>
      </c>
      <c r="B54" s="207"/>
      <c r="C54" s="207"/>
    </row>
    <row r="55" spans="1:3" s="163" customFormat="1" ht="48" thickBot="1">
      <c r="A55" s="203" t="s">
        <v>759</v>
      </c>
      <c r="B55" s="204">
        <v>100</v>
      </c>
      <c r="C55" s="204">
        <v>0</v>
      </c>
    </row>
    <row r="56" spans="1:3" s="163" customFormat="1" ht="15"/>
    <row r="57" spans="1:3" s="163" customFormat="1" ht="15"/>
    <row r="58" spans="1:3" s="163" customFormat="1" ht="15"/>
    <row r="59" spans="1:3" s="163" customFormat="1" ht="15"/>
    <row r="60" spans="1:3" s="163" customFormat="1" ht="15"/>
    <row r="61" spans="1:3" s="163" customFormat="1" ht="15"/>
    <row r="62" spans="1:3" s="163" customFormat="1" ht="15"/>
    <row r="63" spans="1:3" s="163" customFormat="1" ht="15"/>
    <row r="64" spans="1:3" s="163" customFormat="1" ht="15"/>
    <row r="65" s="163" customFormat="1" ht="15"/>
    <row r="66" s="163" customFormat="1" ht="15"/>
    <row r="67" s="163" customFormat="1" ht="15"/>
    <row r="68" s="163" customFormat="1" ht="15"/>
    <row r="69" s="163" customFormat="1" ht="15"/>
    <row r="70" s="163" customFormat="1" ht="15"/>
    <row r="71" s="163" customFormat="1" ht="15"/>
    <row r="72" s="163" customFormat="1" ht="15"/>
    <row r="73" s="163" customFormat="1" ht="15"/>
    <row r="74" s="163" customFormat="1" ht="15"/>
    <row r="75" s="163" customFormat="1" ht="15"/>
    <row r="76" s="163" customFormat="1" ht="15"/>
    <row r="77" s="163" customFormat="1" ht="15"/>
    <row r="78" s="163" customFormat="1" ht="15"/>
    <row r="79" s="163" customFormat="1" ht="15"/>
    <row r="80" s="163" customFormat="1" ht="15"/>
    <row r="81" s="163" customFormat="1" ht="15"/>
    <row r="82" s="163" customFormat="1" ht="15"/>
    <row r="83" s="163" customFormat="1" ht="15"/>
    <row r="84" s="163" customFormat="1" ht="15"/>
    <row r="85" s="163" customFormat="1" ht="15"/>
    <row r="86" s="163" customFormat="1" ht="15"/>
    <row r="87" s="163" customFormat="1" ht="15"/>
    <row r="88" s="163" customFormat="1" ht="15"/>
    <row r="89" s="163" customFormat="1" ht="15"/>
    <row r="90" s="163" customFormat="1" ht="15"/>
    <row r="91" s="163" customFormat="1" ht="15"/>
    <row r="92" s="163" customFormat="1" ht="15"/>
    <row r="93" s="163" customFormat="1" ht="15"/>
    <row r="94" s="163" customFormat="1" ht="15"/>
    <row r="95" s="163" customFormat="1" ht="15"/>
    <row r="96" s="163" customFormat="1" ht="15"/>
    <row r="97" s="163" customFormat="1" ht="15"/>
    <row r="98" s="163" customFormat="1" ht="15"/>
    <row r="99" s="163" customFormat="1" ht="15"/>
    <row r="100" s="163" customFormat="1" ht="15"/>
    <row r="101" s="163" customFormat="1" ht="15"/>
    <row r="102" s="163" customFormat="1" ht="15"/>
    <row r="103" s="163" customFormat="1" ht="15"/>
    <row r="104" s="163" customFormat="1" ht="15"/>
    <row r="105" s="163" customFormat="1" ht="15"/>
    <row r="106" s="163" customFormat="1" ht="15"/>
    <row r="107" s="163" customFormat="1" ht="15"/>
    <row r="108" s="163" customFormat="1" ht="15"/>
    <row r="109" s="163" customFormat="1" ht="15"/>
    <row r="110" s="163" customFormat="1" ht="15"/>
    <row r="111" s="163" customFormat="1" ht="15"/>
    <row r="112" s="163" customFormat="1" ht="15"/>
    <row r="113" s="163" customFormat="1" ht="15"/>
    <row r="114" s="163" customFormat="1" ht="15"/>
    <row r="115" s="163" customFormat="1" ht="15"/>
    <row r="116" s="163" customFormat="1" ht="15"/>
    <row r="117" s="163" customFormat="1" ht="15"/>
    <row r="118" s="163" customFormat="1" ht="15"/>
    <row r="119" s="163" customFormat="1" ht="15"/>
    <row r="120" s="163" customFormat="1" ht="15"/>
    <row r="121" s="163" customFormat="1" ht="15"/>
    <row r="122" s="163" customFormat="1" ht="15"/>
    <row r="123" s="163" customFormat="1" ht="15"/>
    <row r="124" s="163" customFormat="1" ht="15"/>
    <row r="125" s="163" customFormat="1" ht="15"/>
    <row r="126" s="163" customFormat="1" ht="15"/>
    <row r="127" s="163" customFormat="1" ht="15"/>
    <row r="128" s="163" customFormat="1" ht="15"/>
    <row r="129" s="163" customFormat="1" ht="15"/>
    <row r="130" s="163" customFormat="1" ht="15"/>
    <row r="131" s="163" customFormat="1" ht="15"/>
    <row r="132" s="163" customFormat="1" ht="15"/>
    <row r="133" s="163" customFormat="1" ht="15"/>
    <row r="134" s="163" customFormat="1" ht="15"/>
    <row r="135" s="163" customFormat="1" ht="15"/>
    <row r="136" s="163" customFormat="1" ht="15"/>
    <row r="137" s="163" customFormat="1" ht="15"/>
    <row r="138" s="163" customFormat="1" ht="15"/>
    <row r="139" s="163" customFormat="1" ht="15"/>
    <row r="140" s="163" customFormat="1" ht="15"/>
    <row r="141" s="163" customFormat="1" ht="15"/>
    <row r="142" s="163" customFormat="1" ht="15"/>
    <row r="143" s="163" customFormat="1" ht="15"/>
    <row r="144" s="163" customFormat="1" ht="15"/>
    <row r="145" s="163" customFormat="1" ht="15"/>
    <row r="146" s="163" customFormat="1" ht="15"/>
    <row r="147" s="163" customFormat="1" ht="15"/>
    <row r="148" s="163" customFormat="1" ht="15"/>
    <row r="149" s="163" customFormat="1" ht="15"/>
    <row r="150" s="163" customFormat="1" ht="15"/>
    <row r="151" s="163" customFormat="1" ht="15"/>
    <row r="152" s="163" customFormat="1" ht="15"/>
    <row r="153" s="163" customFormat="1" ht="15"/>
    <row r="154" s="163" customFormat="1" ht="15"/>
    <row r="155" s="163" customFormat="1" ht="15"/>
    <row r="156" s="163" customFormat="1" ht="15"/>
    <row r="157" s="163" customFormat="1" ht="15"/>
    <row r="158" s="163" customFormat="1" ht="15"/>
    <row r="159" s="163" customFormat="1" ht="15"/>
    <row r="160" s="163" customFormat="1" ht="15"/>
    <row r="161" s="163" customFormat="1" ht="15"/>
    <row r="162" s="163" customFormat="1" ht="15"/>
    <row r="163" s="163" customFormat="1" ht="15"/>
    <row r="164" s="163" customFormat="1" ht="15"/>
    <row r="165" s="163" customFormat="1" ht="15"/>
    <row r="166" s="163" customFormat="1" ht="15"/>
    <row r="167" s="163" customFormat="1" ht="15"/>
    <row r="168" s="163" customFormat="1" ht="15"/>
    <row r="169" s="163" customFormat="1" ht="15"/>
    <row r="170" s="163" customFormat="1" ht="15"/>
    <row r="171" s="163" customFormat="1" ht="15"/>
    <row r="172" s="163" customFormat="1" ht="15"/>
    <row r="173" s="163" customFormat="1" ht="15"/>
    <row r="174" s="163" customFormat="1" ht="15"/>
    <row r="175" s="163" customFormat="1" ht="15"/>
    <row r="176" s="163" customFormat="1" ht="15"/>
    <row r="177" s="163" customFormat="1" ht="15"/>
    <row r="178" s="163" customFormat="1" ht="15"/>
    <row r="179" s="163" customFormat="1" ht="15"/>
    <row r="180" s="163" customFormat="1" ht="15"/>
    <row r="181" s="163" customFormat="1" ht="15"/>
    <row r="182" s="163" customFormat="1" ht="15"/>
    <row r="183" s="163" customFormat="1" ht="15"/>
    <row r="184" s="163" customFormat="1" ht="15"/>
    <row r="185" s="163" customFormat="1" ht="15"/>
    <row r="186" s="163" customFormat="1" ht="15"/>
    <row r="187" s="163" customFormat="1" ht="15"/>
    <row r="188" s="163" customFormat="1" ht="15"/>
    <row r="189" s="163" customFormat="1" ht="15"/>
    <row r="190" s="163" customFormat="1" ht="15"/>
    <row r="191" s="163" customFormat="1" ht="15"/>
    <row r="192" s="163" customFormat="1" ht="15"/>
    <row r="193" spans="1:3" s="163" customFormat="1" ht="15"/>
    <row r="194" spans="1:3">
      <c r="A194" s="26"/>
      <c r="B194" s="26"/>
      <c r="C194" s="26"/>
    </row>
    <row r="195" spans="1:3">
      <c r="A195" s="26"/>
      <c r="B195" s="26"/>
      <c r="C195" s="26"/>
    </row>
    <row r="196" spans="1:3">
      <c r="A196" s="26"/>
      <c r="B196" s="26"/>
      <c r="C196" s="26"/>
    </row>
    <row r="197" spans="1:3">
      <c r="A197" s="26"/>
      <c r="B197" s="26"/>
      <c r="C197" s="26"/>
    </row>
    <row r="198" spans="1:3">
      <c r="A198" s="26"/>
      <c r="B198" s="26"/>
      <c r="C198" s="26"/>
    </row>
    <row r="199" spans="1:3">
      <c r="A199" s="26"/>
      <c r="B199" s="26"/>
      <c r="C199" s="26"/>
    </row>
    <row r="200" spans="1:3">
      <c r="A200" s="26"/>
      <c r="B200" s="26"/>
      <c r="C200" s="26"/>
    </row>
    <row r="201" spans="1:3">
      <c r="A201" s="26"/>
      <c r="B201" s="26"/>
      <c r="C201" s="26"/>
    </row>
    <row r="202" spans="1:3">
      <c r="A202" s="26"/>
      <c r="B202" s="26"/>
      <c r="C202" s="26"/>
    </row>
    <row r="203" spans="1:3">
      <c r="A203" s="26"/>
      <c r="B203" s="26"/>
      <c r="C203" s="26"/>
    </row>
    <row r="204" spans="1:3">
      <c r="A204" s="26"/>
      <c r="B204" s="26"/>
      <c r="C204" s="26"/>
    </row>
    <row r="205" spans="1:3">
      <c r="A205" s="26"/>
      <c r="B205" s="26"/>
      <c r="C205" s="26"/>
    </row>
    <row r="206" spans="1:3">
      <c r="A206" s="26"/>
      <c r="B206" s="26"/>
      <c r="C206" s="26"/>
    </row>
    <row r="207" spans="1:3">
      <c r="A207" s="26"/>
      <c r="B207" s="26"/>
      <c r="C207" s="26"/>
    </row>
    <row r="208" spans="1:3">
      <c r="A208" s="26"/>
      <c r="B208" s="26"/>
      <c r="C208" s="26"/>
    </row>
    <row r="209" spans="1:3">
      <c r="A209" s="26"/>
      <c r="B209" s="26"/>
      <c r="C209" s="26"/>
    </row>
    <row r="210" spans="1:3">
      <c r="A210" s="26"/>
      <c r="B210" s="26"/>
      <c r="C210" s="26"/>
    </row>
    <row r="211" spans="1:3">
      <c r="A211" s="26"/>
      <c r="B211" s="26"/>
      <c r="C211" s="26"/>
    </row>
    <row r="212" spans="1:3">
      <c r="A212" s="26"/>
      <c r="B212" s="26"/>
      <c r="C212" s="26"/>
    </row>
    <row r="213" spans="1:3">
      <c r="A213" s="26"/>
      <c r="B213" s="26"/>
      <c r="C213" s="26"/>
    </row>
    <row r="214" spans="1:3">
      <c r="A214" s="26"/>
      <c r="B214" s="26"/>
      <c r="C214" s="26"/>
    </row>
    <row r="215" spans="1:3">
      <c r="A215" s="26"/>
      <c r="B215" s="26"/>
      <c r="C215" s="26"/>
    </row>
    <row r="216" spans="1:3">
      <c r="A216" s="26"/>
      <c r="B216" s="26"/>
      <c r="C216" s="26"/>
    </row>
    <row r="217" spans="1:3">
      <c r="A217" s="26"/>
      <c r="B217" s="26"/>
      <c r="C217" s="26"/>
    </row>
    <row r="218" spans="1:3">
      <c r="A218" s="26"/>
      <c r="B218" s="26"/>
      <c r="C218" s="26"/>
    </row>
    <row r="219" spans="1:3">
      <c r="A219" s="26"/>
      <c r="B219" s="26"/>
      <c r="C219" s="26"/>
    </row>
    <row r="220" spans="1:3">
      <c r="A220" s="26"/>
      <c r="B220" s="26"/>
      <c r="C220" s="26"/>
    </row>
    <row r="221" spans="1:3">
      <c r="A221" s="26"/>
      <c r="B221" s="26"/>
      <c r="C221" s="26"/>
    </row>
    <row r="222" spans="1:3">
      <c r="A222" s="26"/>
      <c r="B222" s="26"/>
      <c r="C222" s="26"/>
    </row>
    <row r="223" spans="1:3">
      <c r="A223" s="26"/>
      <c r="B223" s="26"/>
      <c r="C223" s="26"/>
    </row>
    <row r="224" spans="1:3">
      <c r="A224" s="26"/>
      <c r="B224" s="26"/>
      <c r="C224" s="26"/>
    </row>
    <row r="225" spans="1:3">
      <c r="A225" s="26"/>
      <c r="B225" s="26"/>
      <c r="C225" s="26"/>
    </row>
    <row r="226" spans="1:3">
      <c r="A226" s="26"/>
      <c r="B226" s="26"/>
      <c r="C226" s="26"/>
    </row>
    <row r="227" spans="1:3">
      <c r="A227" s="26"/>
      <c r="B227" s="26"/>
      <c r="C227" s="26"/>
    </row>
    <row r="228" spans="1:3">
      <c r="A228" s="26"/>
      <c r="B228" s="26"/>
      <c r="C228" s="26"/>
    </row>
    <row r="229" spans="1:3">
      <c r="A229" s="26"/>
      <c r="B229" s="26"/>
      <c r="C229" s="26"/>
    </row>
    <row r="230" spans="1:3">
      <c r="A230" s="26"/>
      <c r="B230" s="26"/>
      <c r="C230" s="26"/>
    </row>
    <row r="231" spans="1:3">
      <c r="A231" s="26"/>
      <c r="B231" s="26"/>
      <c r="C231" s="26"/>
    </row>
    <row r="232" spans="1:3">
      <c r="A232" s="26"/>
      <c r="B232" s="26"/>
      <c r="C232" s="26"/>
    </row>
    <row r="233" spans="1:3">
      <c r="A233" s="26"/>
      <c r="B233" s="26"/>
      <c r="C233" s="26"/>
    </row>
    <row r="234" spans="1:3">
      <c r="A234" s="26"/>
      <c r="B234" s="26"/>
      <c r="C234" s="26"/>
    </row>
    <row r="235" spans="1:3">
      <c r="A235" s="26"/>
      <c r="B235" s="26"/>
      <c r="C235" s="26"/>
    </row>
    <row r="236" spans="1:3">
      <c r="A236" s="26"/>
      <c r="B236" s="26"/>
      <c r="C236" s="26"/>
    </row>
    <row r="237" spans="1:3">
      <c r="A237" s="26"/>
      <c r="B237" s="26"/>
      <c r="C237" s="26"/>
    </row>
    <row r="238" spans="1:3">
      <c r="A238" s="26"/>
      <c r="B238" s="26"/>
      <c r="C238" s="26"/>
    </row>
    <row r="239" spans="1:3">
      <c r="A239" s="26"/>
      <c r="B239" s="26"/>
      <c r="C239" s="26"/>
    </row>
    <row r="240" spans="1:3">
      <c r="A240" s="26"/>
      <c r="B240" s="26"/>
      <c r="C240" s="26"/>
    </row>
    <row r="241" spans="1:3">
      <c r="A241" s="26"/>
      <c r="B241" s="26"/>
      <c r="C241" s="26"/>
    </row>
    <row r="242" spans="1:3">
      <c r="A242" s="26"/>
      <c r="B242" s="26"/>
      <c r="C242" s="26"/>
    </row>
    <row r="243" spans="1:3">
      <c r="A243" s="26"/>
      <c r="B243" s="26"/>
      <c r="C243" s="26"/>
    </row>
    <row r="244" spans="1:3">
      <c r="A244" s="26"/>
      <c r="B244" s="26"/>
      <c r="C244" s="26"/>
    </row>
    <row r="245" spans="1:3">
      <c r="A245" s="26"/>
      <c r="B245" s="26"/>
      <c r="C245" s="26"/>
    </row>
    <row r="246" spans="1:3">
      <c r="A246" s="26"/>
      <c r="B246" s="26"/>
      <c r="C246" s="26"/>
    </row>
    <row r="247" spans="1:3">
      <c r="A247" s="26"/>
      <c r="B247" s="26"/>
      <c r="C247" s="26"/>
    </row>
    <row r="248" spans="1:3">
      <c r="A248" s="26"/>
      <c r="B248" s="26"/>
      <c r="C248" s="26"/>
    </row>
    <row r="249" spans="1:3">
      <c r="A249" s="26"/>
      <c r="B249" s="26"/>
      <c r="C249" s="26"/>
    </row>
    <row r="250" spans="1:3">
      <c r="A250" s="26"/>
      <c r="B250" s="26"/>
      <c r="C250" s="26"/>
    </row>
    <row r="251" spans="1:3">
      <c r="A251" s="26"/>
      <c r="B251" s="26"/>
      <c r="C251" s="26"/>
    </row>
  </sheetData>
  <mergeCells count="1">
    <mergeCell ref="A7:C7"/>
  </mergeCells>
  <phoneticPr fontId="7" type="noConversion"/>
  <pageMargins left="0.74803149606299213" right="0.19685039370078741" top="0.39370078740157483" bottom="0.15748031496062992" header="0.15748031496062992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64"/>
  <sheetViews>
    <sheetView workbookViewId="0">
      <selection activeCell="G14" sqref="G14"/>
    </sheetView>
  </sheetViews>
  <sheetFormatPr defaultRowHeight="12.75"/>
  <cols>
    <col min="1" max="1" width="89.42578125" customWidth="1"/>
    <col min="2" max="2" width="15.5703125" customWidth="1"/>
    <col min="3" max="3" width="17.140625" customWidth="1"/>
    <col min="4" max="4" width="12.5703125" customWidth="1"/>
  </cols>
  <sheetData>
    <row r="1" spans="1:1">
      <c r="A1" s="38" t="s">
        <v>1010</v>
      </c>
    </row>
    <row r="2" spans="1:1">
      <c r="A2" s="11" t="s">
        <v>390</v>
      </c>
    </row>
    <row r="3" spans="1:1">
      <c r="A3" s="11" t="s">
        <v>1128</v>
      </c>
    </row>
    <row r="4" spans="1:1">
      <c r="A4" s="11" t="s">
        <v>404</v>
      </c>
    </row>
    <row r="5" spans="1:1">
      <c r="A5" s="11" t="s">
        <v>1017</v>
      </c>
    </row>
    <row r="7" spans="1:1">
      <c r="A7" s="11"/>
    </row>
    <row r="8" spans="1:1">
      <c r="A8" s="11"/>
    </row>
    <row r="9" spans="1:1">
      <c r="A9" s="11"/>
    </row>
    <row r="10" spans="1:1">
      <c r="A10" s="11"/>
    </row>
    <row r="11" spans="1:1">
      <c r="A11" s="11"/>
    </row>
    <row r="12" spans="1:1" ht="112.5">
      <c r="A12" s="21" t="s">
        <v>1057</v>
      </c>
    </row>
    <row r="13" spans="1:1" ht="18.75">
      <c r="A13" s="6"/>
    </row>
    <row r="14" spans="1:1" ht="81.75" customHeight="1">
      <c r="A14" s="29" t="s">
        <v>727</v>
      </c>
    </row>
    <row r="15" spans="1:1" ht="15.75">
      <c r="A15" s="29"/>
    </row>
    <row r="16" spans="1:1" ht="15.75">
      <c r="A16" s="29" t="s">
        <v>255</v>
      </c>
    </row>
    <row r="17" spans="1:1" ht="15.75">
      <c r="A17" s="29"/>
    </row>
    <row r="18" spans="1:1" ht="47.25">
      <c r="A18" s="29" t="s">
        <v>726</v>
      </c>
    </row>
    <row r="19" spans="1:1" ht="31.5">
      <c r="A19" s="29" t="s">
        <v>256</v>
      </c>
    </row>
    <row r="20" spans="1:1" ht="47.25">
      <c r="A20" s="29" t="s">
        <v>1219</v>
      </c>
    </row>
    <row r="21" spans="1:1" ht="18.75">
      <c r="A21" s="6"/>
    </row>
    <row r="22" spans="1:1" ht="18.75">
      <c r="A22" s="6"/>
    </row>
    <row r="23" spans="1:1" ht="18.75">
      <c r="A23" s="6"/>
    </row>
    <row r="24" spans="1:1" ht="18.75">
      <c r="A24" s="6"/>
    </row>
    <row r="25" spans="1:1" ht="18.75">
      <c r="A25" s="6"/>
    </row>
    <row r="26" spans="1:1" ht="18.75">
      <c r="A26" s="6"/>
    </row>
    <row r="27" spans="1:1" ht="18.75">
      <c r="A27" s="6"/>
    </row>
    <row r="28" spans="1:1" ht="18.75">
      <c r="A28" s="6"/>
    </row>
    <row r="29" spans="1:1" ht="18.75">
      <c r="A29" s="6"/>
    </row>
    <row r="30" spans="1:1" ht="18.75">
      <c r="A30" s="6"/>
    </row>
    <row r="31" spans="1:1" ht="18.75">
      <c r="A31" s="6"/>
    </row>
    <row r="32" spans="1:1" ht="18.75">
      <c r="A32" s="6"/>
    </row>
    <row r="33" spans="1:1">
      <c r="A33" s="38" t="s">
        <v>1011</v>
      </c>
    </row>
    <row r="34" spans="1:1">
      <c r="A34" s="11" t="s">
        <v>390</v>
      </c>
    </row>
    <row r="35" spans="1:1">
      <c r="A35" s="11" t="s">
        <v>1128</v>
      </c>
    </row>
    <row r="36" spans="1:1">
      <c r="A36" s="11" t="s">
        <v>404</v>
      </c>
    </row>
    <row r="37" spans="1:1">
      <c r="A37" s="11" t="s">
        <v>1017</v>
      </c>
    </row>
    <row r="38" spans="1:1">
      <c r="A38" s="11"/>
    </row>
    <row r="39" spans="1:1">
      <c r="A39" s="11"/>
    </row>
    <row r="40" spans="1:1">
      <c r="A40" s="11"/>
    </row>
    <row r="41" spans="1:1">
      <c r="A41" s="11"/>
    </row>
    <row r="42" spans="1:1">
      <c r="A42" s="11"/>
    </row>
    <row r="43" spans="1:1">
      <c r="A43" s="11"/>
    </row>
    <row r="44" spans="1:1">
      <c r="A44" s="11"/>
    </row>
    <row r="45" spans="1:1" ht="93.75">
      <c r="A45" s="21" t="s">
        <v>723</v>
      </c>
    </row>
    <row r="46" spans="1:1" ht="18.75">
      <c r="A46" s="6"/>
    </row>
    <row r="47" spans="1:1" ht="18.75">
      <c r="A47" s="6"/>
    </row>
    <row r="48" spans="1:1" ht="63">
      <c r="A48" s="29" t="s">
        <v>724</v>
      </c>
    </row>
    <row r="49" spans="1:1" ht="15.75">
      <c r="A49" s="29"/>
    </row>
    <row r="50" spans="1:1" ht="15.75">
      <c r="A50" s="29" t="s">
        <v>255</v>
      </c>
    </row>
    <row r="51" spans="1:1" ht="15.75">
      <c r="A51" s="29"/>
    </row>
    <row r="52" spans="1:1" ht="47.25">
      <c r="A52" s="29" t="s">
        <v>725</v>
      </c>
    </row>
    <row r="53" spans="1:1" ht="31.5">
      <c r="A53" s="29" t="s">
        <v>1085</v>
      </c>
    </row>
    <row r="54" spans="1:1" ht="47.25">
      <c r="A54" s="29" t="s">
        <v>148</v>
      </c>
    </row>
    <row r="55" spans="1:1" ht="18.75">
      <c r="A55" s="7"/>
    </row>
    <row r="56" spans="1:1" ht="18.75">
      <c r="A56" s="7"/>
    </row>
    <row r="57" spans="1:1" ht="18.75">
      <c r="A57" s="7"/>
    </row>
    <row r="58" spans="1:1" ht="18.75">
      <c r="A58" s="7"/>
    </row>
    <row r="59" spans="1:1" ht="18.75">
      <c r="A59" s="7"/>
    </row>
    <row r="60" spans="1:1" ht="18.75">
      <c r="A60" s="7"/>
    </row>
    <row r="61" spans="1:1" ht="18.75">
      <c r="A61" s="7"/>
    </row>
    <row r="62" spans="1:1" ht="18.75">
      <c r="A62" s="7"/>
    </row>
    <row r="63" spans="1:1" ht="18.75">
      <c r="A63" s="7"/>
    </row>
    <row r="64" spans="1:1" ht="18.75">
      <c r="A64" s="7"/>
    </row>
  </sheetData>
  <phoneticPr fontId="0" type="noConversion"/>
  <pageMargins left="1.07" right="0.24" top="0.82" bottom="0.69" header="0.5" footer="0.19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01"/>
  <sheetViews>
    <sheetView topLeftCell="A76" workbookViewId="0">
      <selection activeCell="A87" sqref="A87"/>
    </sheetView>
  </sheetViews>
  <sheetFormatPr defaultRowHeight="12.75"/>
  <cols>
    <col min="1" max="1" width="27.5703125" customWidth="1"/>
    <col min="2" max="2" width="17.42578125" customWidth="1"/>
    <col min="3" max="3" width="14.85546875" customWidth="1"/>
    <col min="4" max="4" width="15" customWidth="1"/>
  </cols>
  <sheetData>
    <row r="1" spans="1:4">
      <c r="A1" s="4"/>
      <c r="B1" s="11"/>
      <c r="D1" s="11" t="s">
        <v>903</v>
      </c>
    </row>
    <row r="2" spans="1:4">
      <c r="A2" s="4"/>
      <c r="B2" s="11"/>
      <c r="D2" s="11" t="s">
        <v>390</v>
      </c>
    </row>
    <row r="3" spans="1:4">
      <c r="A3" s="4"/>
      <c r="B3" s="11"/>
      <c r="D3" s="11" t="s">
        <v>1128</v>
      </c>
    </row>
    <row r="4" spans="1:4">
      <c r="A4" s="4"/>
      <c r="B4" s="11"/>
      <c r="D4" s="11" t="s">
        <v>1129</v>
      </c>
    </row>
    <row r="5" spans="1:4">
      <c r="A5" s="4"/>
      <c r="B5" s="11"/>
      <c r="D5" s="11" t="s">
        <v>1017</v>
      </c>
    </row>
    <row r="6" spans="1:4">
      <c r="A6" s="4"/>
      <c r="B6" s="4"/>
    </row>
    <row r="7" spans="1:4" ht="24" customHeight="1">
      <c r="A7" s="4"/>
      <c r="B7" s="11"/>
      <c r="D7" s="189" t="s">
        <v>188</v>
      </c>
    </row>
    <row r="8" spans="1:4" ht="98.25" customHeight="1">
      <c r="A8" s="216" t="s">
        <v>728</v>
      </c>
      <c r="B8" s="216"/>
      <c r="C8" s="216"/>
      <c r="D8" s="216"/>
    </row>
    <row r="9" spans="1:4" ht="24" customHeight="1">
      <c r="A9" s="7"/>
      <c r="B9" s="11"/>
      <c r="D9" s="189" t="s">
        <v>1027</v>
      </c>
    </row>
    <row r="10" spans="1:4" ht="39" customHeight="1">
      <c r="A10" s="188" t="s">
        <v>366</v>
      </c>
      <c r="B10" s="183" t="s">
        <v>836</v>
      </c>
      <c r="C10" s="183" t="s">
        <v>1088</v>
      </c>
      <c r="D10" s="183" t="s">
        <v>1018</v>
      </c>
    </row>
    <row r="11" spans="1:4" ht="24" customHeight="1">
      <c r="A11" s="127" t="s">
        <v>1093</v>
      </c>
      <c r="B11" s="134">
        <v>2086</v>
      </c>
      <c r="C11" s="129">
        <v>1736</v>
      </c>
      <c r="D11" s="129">
        <v>1668</v>
      </c>
    </row>
    <row r="12" spans="1:4" ht="24" customHeight="1">
      <c r="A12" s="9" t="s">
        <v>1092</v>
      </c>
      <c r="B12" s="134">
        <v>7842</v>
      </c>
      <c r="C12" s="129">
        <v>6116</v>
      </c>
      <c r="D12" s="129">
        <v>6472</v>
      </c>
    </row>
    <row r="13" spans="1:4" ht="24" customHeight="1">
      <c r="A13" s="9" t="s">
        <v>1094</v>
      </c>
      <c r="B13" s="134">
        <v>1741</v>
      </c>
      <c r="C13" s="129">
        <v>1333</v>
      </c>
      <c r="D13" s="129">
        <v>1447</v>
      </c>
    </row>
    <row r="14" spans="1:4" ht="24" customHeight="1">
      <c r="A14" s="9" t="s">
        <v>1095</v>
      </c>
      <c r="B14" s="134">
        <v>1562</v>
      </c>
      <c r="C14" s="129">
        <v>1454</v>
      </c>
      <c r="D14" s="129">
        <v>1239</v>
      </c>
    </row>
    <row r="15" spans="1:4" ht="24" customHeight="1">
      <c r="A15" s="9" t="s">
        <v>1096</v>
      </c>
      <c r="B15" s="134">
        <v>1020</v>
      </c>
      <c r="C15" s="129">
        <v>881</v>
      </c>
      <c r="D15" s="129">
        <v>603</v>
      </c>
    </row>
    <row r="16" spans="1:4" ht="24" customHeight="1">
      <c r="A16" s="9" t="s">
        <v>1204</v>
      </c>
      <c r="B16" s="134">
        <v>1212</v>
      </c>
      <c r="C16" s="129">
        <v>851</v>
      </c>
      <c r="D16" s="129">
        <v>959</v>
      </c>
    </row>
    <row r="17" spans="1:4" ht="24" customHeight="1">
      <c r="A17" s="9" t="s">
        <v>1205</v>
      </c>
      <c r="B17" s="134">
        <v>1958</v>
      </c>
      <c r="C17" s="129">
        <v>1565</v>
      </c>
      <c r="D17" s="129">
        <v>1624</v>
      </c>
    </row>
    <row r="18" spans="1:4" ht="24" customHeight="1">
      <c r="A18" s="9" t="s">
        <v>1206</v>
      </c>
      <c r="B18" s="134">
        <v>725</v>
      </c>
      <c r="C18" s="129">
        <v>793</v>
      </c>
      <c r="D18" s="129">
        <v>320</v>
      </c>
    </row>
    <row r="19" spans="1:4" ht="24" customHeight="1">
      <c r="A19" s="9" t="s">
        <v>1207</v>
      </c>
      <c r="B19" s="134">
        <v>3983</v>
      </c>
      <c r="C19" s="129">
        <v>2990</v>
      </c>
      <c r="D19" s="129">
        <v>3255</v>
      </c>
    </row>
    <row r="20" spans="1:4" ht="24" customHeight="1">
      <c r="A20" s="9" t="s">
        <v>1208</v>
      </c>
      <c r="B20" s="134">
        <v>2282</v>
      </c>
      <c r="C20" s="129">
        <v>1760</v>
      </c>
      <c r="D20" s="129">
        <v>1889</v>
      </c>
    </row>
    <row r="21" spans="1:4" ht="24" customHeight="1">
      <c r="A21" s="9" t="s">
        <v>975</v>
      </c>
      <c r="B21" s="134">
        <v>947</v>
      </c>
      <c r="C21" s="129">
        <v>741</v>
      </c>
      <c r="D21" s="129">
        <v>780</v>
      </c>
    </row>
    <row r="22" spans="1:4" ht="24" customHeight="1">
      <c r="A22" s="9" t="s">
        <v>976</v>
      </c>
      <c r="B22" s="134">
        <v>1888</v>
      </c>
      <c r="C22" s="129">
        <v>1577</v>
      </c>
      <c r="D22" s="129">
        <v>1541</v>
      </c>
    </row>
    <row r="23" spans="1:4" ht="24" customHeight="1">
      <c r="A23" s="10" t="s">
        <v>977</v>
      </c>
      <c r="B23" s="130">
        <f>SUM(B11:B22)</f>
        <v>27246</v>
      </c>
      <c r="C23" s="130">
        <f>SUM(C11:C22)</f>
        <v>21797</v>
      </c>
      <c r="D23" s="130">
        <f>SUM(D11:D22)</f>
        <v>21797</v>
      </c>
    </row>
    <row r="24" spans="1:4" ht="24" customHeight="1">
      <c r="A24" s="125"/>
      <c r="B24" s="133"/>
    </row>
    <row r="25" spans="1:4" ht="24" customHeight="1">
      <c r="A25" s="125"/>
      <c r="B25" s="133"/>
    </row>
    <row r="26" spans="1:4" ht="24" customHeight="1">
      <c r="A26" s="125"/>
      <c r="B26" s="133"/>
    </row>
    <row r="27" spans="1:4" ht="24" customHeight="1">
      <c r="A27" s="125"/>
      <c r="B27" s="133"/>
    </row>
    <row r="28" spans="1:4" ht="24" customHeight="1">
      <c r="A28" s="125"/>
      <c r="B28" s="133"/>
    </row>
    <row r="29" spans="1:4" ht="24" customHeight="1">
      <c r="A29" s="125"/>
      <c r="B29" s="133"/>
    </row>
    <row r="30" spans="1:4" ht="24" customHeight="1">
      <c r="A30" s="125"/>
      <c r="B30" s="133"/>
    </row>
    <row r="31" spans="1:4" ht="24" customHeight="1">
      <c r="A31" s="7"/>
      <c r="B31" s="11"/>
      <c r="D31" s="189" t="s">
        <v>763</v>
      </c>
    </row>
    <row r="32" spans="1:4" ht="24" customHeight="1">
      <c r="A32" s="7"/>
      <c r="B32" s="11"/>
      <c r="D32" s="189" t="s">
        <v>1012</v>
      </c>
    </row>
    <row r="33" spans="1:4" ht="24" customHeight="1">
      <c r="A33" s="7"/>
      <c r="B33" s="7"/>
    </row>
    <row r="34" spans="1:4" ht="95.25" customHeight="1">
      <c r="A34" s="216" t="s">
        <v>1013</v>
      </c>
      <c r="B34" s="216"/>
      <c r="C34" s="216"/>
      <c r="D34" s="216"/>
    </row>
    <row r="35" spans="1:4" ht="24" customHeight="1">
      <c r="A35" s="7"/>
      <c r="B35" s="11"/>
      <c r="D35" s="189" t="s">
        <v>1027</v>
      </c>
    </row>
    <row r="36" spans="1:4" ht="34.5" customHeight="1">
      <c r="A36" s="175" t="s">
        <v>366</v>
      </c>
      <c r="B36" s="183" t="s">
        <v>836</v>
      </c>
      <c r="C36" s="183" t="s">
        <v>1088</v>
      </c>
      <c r="D36" s="183" t="s">
        <v>1018</v>
      </c>
    </row>
    <row r="37" spans="1:4" ht="24" customHeight="1">
      <c r="A37" s="127" t="s">
        <v>1093</v>
      </c>
      <c r="B37" s="131">
        <v>231.9</v>
      </c>
      <c r="C37" s="131">
        <v>235.4</v>
      </c>
      <c r="D37" s="131">
        <v>247.1</v>
      </c>
    </row>
    <row r="38" spans="1:4" ht="24" customHeight="1">
      <c r="A38" s="127" t="s">
        <v>1094</v>
      </c>
      <c r="B38" s="131">
        <v>231.8</v>
      </c>
      <c r="C38" s="131">
        <v>235.3</v>
      </c>
      <c r="D38" s="131">
        <v>247.1</v>
      </c>
    </row>
    <row r="39" spans="1:4" ht="24" customHeight="1">
      <c r="A39" s="127" t="s">
        <v>1095</v>
      </c>
      <c r="B39" s="131">
        <v>231.9</v>
      </c>
      <c r="C39" s="131">
        <v>235.3</v>
      </c>
      <c r="D39" s="131">
        <v>247.1</v>
      </c>
    </row>
    <row r="40" spans="1:4" ht="24" customHeight="1">
      <c r="A40" s="127" t="s">
        <v>1096</v>
      </c>
      <c r="B40" s="131">
        <v>231.9</v>
      </c>
      <c r="C40" s="131">
        <v>235.3</v>
      </c>
      <c r="D40" s="131">
        <v>247.1</v>
      </c>
    </row>
    <row r="41" spans="1:4" ht="24" customHeight="1">
      <c r="A41" s="127" t="s">
        <v>1204</v>
      </c>
      <c r="B41" s="131">
        <v>231.9</v>
      </c>
      <c r="C41" s="131">
        <v>235.3</v>
      </c>
      <c r="D41" s="131">
        <v>247.1</v>
      </c>
    </row>
    <row r="42" spans="1:4" ht="24" customHeight="1">
      <c r="A42" s="127" t="s">
        <v>1205</v>
      </c>
      <c r="B42" s="131">
        <v>231.9</v>
      </c>
      <c r="C42" s="131">
        <v>235.3</v>
      </c>
      <c r="D42" s="131">
        <v>247.1</v>
      </c>
    </row>
    <row r="43" spans="1:4" ht="24" customHeight="1">
      <c r="A43" s="127" t="s">
        <v>1206</v>
      </c>
      <c r="B43" s="131">
        <v>231.9</v>
      </c>
      <c r="C43" s="131">
        <v>235.3</v>
      </c>
      <c r="D43" s="131">
        <v>247.1</v>
      </c>
    </row>
    <row r="44" spans="1:4" ht="24" customHeight="1">
      <c r="A44" s="127" t="s">
        <v>1207</v>
      </c>
      <c r="B44" s="131">
        <v>231.9</v>
      </c>
      <c r="C44" s="131">
        <v>235.4</v>
      </c>
      <c r="D44" s="131">
        <v>247.2</v>
      </c>
    </row>
    <row r="45" spans="1:4" ht="24" customHeight="1">
      <c r="A45" s="127" t="s">
        <v>1208</v>
      </c>
      <c r="B45" s="131">
        <v>231.9</v>
      </c>
      <c r="C45" s="131">
        <v>235.3</v>
      </c>
      <c r="D45" s="131">
        <v>247.1</v>
      </c>
    </row>
    <row r="46" spans="1:4" ht="24" customHeight="1">
      <c r="A46" s="127" t="s">
        <v>975</v>
      </c>
      <c r="B46" s="131">
        <v>231.8</v>
      </c>
      <c r="C46" s="131">
        <v>235.3</v>
      </c>
      <c r="D46" s="131">
        <v>247.1</v>
      </c>
    </row>
    <row r="47" spans="1:4" ht="24" customHeight="1">
      <c r="A47" s="127" t="s">
        <v>976</v>
      </c>
      <c r="B47" s="131">
        <v>231.9</v>
      </c>
      <c r="C47" s="131">
        <v>235.3</v>
      </c>
      <c r="D47" s="131">
        <v>247.1</v>
      </c>
    </row>
    <row r="48" spans="1:4" ht="24" customHeight="1">
      <c r="A48" s="128" t="s">
        <v>977</v>
      </c>
      <c r="B48" s="132">
        <f>SUM(B37:B47)</f>
        <v>2550.7000000000007</v>
      </c>
      <c r="C48" s="132">
        <f>SUM(C37:C47)</f>
        <v>2588.5000000000005</v>
      </c>
      <c r="D48" s="132">
        <f>SUM(D37:D47)</f>
        <v>2718.2</v>
      </c>
    </row>
    <row r="49" spans="1:4" ht="24" customHeight="1">
      <c r="A49" s="125"/>
      <c r="B49" s="133"/>
    </row>
    <row r="50" spans="1:4" ht="24" customHeight="1">
      <c r="A50" s="125"/>
      <c r="B50" s="133"/>
    </row>
    <row r="51" spans="1:4" ht="24" customHeight="1">
      <c r="A51" s="7"/>
      <c r="B51" s="7"/>
    </row>
    <row r="52" spans="1:4" ht="24" customHeight="1">
      <c r="A52" s="7"/>
      <c r="B52" s="7"/>
    </row>
    <row r="53" spans="1:4" ht="24" customHeight="1">
      <c r="A53" s="7"/>
      <c r="B53" s="7"/>
    </row>
    <row r="54" spans="1:4" ht="24" customHeight="1">
      <c r="A54" s="7"/>
      <c r="B54" s="7"/>
    </row>
    <row r="55" spans="1:4" ht="24" customHeight="1">
      <c r="A55" s="7"/>
      <c r="B55" s="7"/>
    </row>
    <row r="56" spans="1:4" ht="24" customHeight="1">
      <c r="A56" s="7"/>
      <c r="B56" s="7"/>
    </row>
    <row r="57" spans="1:4" ht="24" customHeight="1">
      <c r="A57" s="7"/>
      <c r="B57" s="7"/>
    </row>
    <row r="58" spans="1:4" ht="24" customHeight="1">
      <c r="A58" s="7"/>
      <c r="B58" s="7"/>
    </row>
    <row r="59" spans="1:4" ht="24" customHeight="1">
      <c r="A59" s="7"/>
      <c r="B59" s="11"/>
      <c r="D59" s="189" t="s">
        <v>712</v>
      </c>
    </row>
    <row r="60" spans="1:4" ht="24" customHeight="1">
      <c r="A60" s="7"/>
      <c r="B60" s="11"/>
      <c r="D60" s="189" t="s">
        <v>1012</v>
      </c>
    </row>
    <row r="61" spans="1:4" ht="24" customHeight="1">
      <c r="A61" s="7"/>
      <c r="B61" s="11"/>
    </row>
    <row r="62" spans="1:4" ht="180" customHeight="1">
      <c r="A62" s="216" t="s">
        <v>729</v>
      </c>
      <c r="B62" s="216"/>
      <c r="C62" s="216"/>
      <c r="D62" s="216"/>
    </row>
    <row r="63" spans="1:4" ht="24" customHeight="1">
      <c r="A63" s="7"/>
      <c r="B63" s="11"/>
      <c r="D63" s="189" t="s">
        <v>1027</v>
      </c>
    </row>
    <row r="64" spans="1:4" ht="37.5" customHeight="1">
      <c r="A64" s="175" t="s">
        <v>366</v>
      </c>
      <c r="B64" s="183" t="s">
        <v>836</v>
      </c>
      <c r="C64" s="183" t="s">
        <v>1088</v>
      </c>
      <c r="D64" s="183" t="s">
        <v>1018</v>
      </c>
    </row>
    <row r="65" spans="1:4" ht="24" customHeight="1">
      <c r="A65" s="9" t="s">
        <v>1093</v>
      </c>
      <c r="B65" s="126">
        <v>1478</v>
      </c>
      <c r="C65" s="126">
        <v>1545.2</v>
      </c>
      <c r="D65" s="126">
        <v>1612.4</v>
      </c>
    </row>
    <row r="66" spans="1:4" ht="24" customHeight="1">
      <c r="A66" s="9" t="s">
        <v>1092</v>
      </c>
      <c r="B66" s="126">
        <v>1811.8</v>
      </c>
      <c r="C66" s="126">
        <v>1894.2</v>
      </c>
      <c r="D66" s="126">
        <v>1976.5</v>
      </c>
    </row>
    <row r="67" spans="1:4" ht="24" customHeight="1">
      <c r="A67" s="127" t="s">
        <v>1094</v>
      </c>
      <c r="B67" s="126">
        <v>536.4</v>
      </c>
      <c r="C67" s="126">
        <v>560.70000000000005</v>
      </c>
      <c r="D67" s="126">
        <v>585.1</v>
      </c>
    </row>
    <row r="68" spans="1:4" ht="24" customHeight="1">
      <c r="A68" s="127" t="s">
        <v>1095</v>
      </c>
      <c r="B68" s="126">
        <v>848.8</v>
      </c>
      <c r="C68" s="126">
        <v>887.3</v>
      </c>
      <c r="D68" s="126">
        <v>925.9</v>
      </c>
    </row>
    <row r="69" spans="1:4" ht="24" customHeight="1">
      <c r="A69" s="127" t="s">
        <v>1096</v>
      </c>
      <c r="B69" s="126">
        <v>1324.2</v>
      </c>
      <c r="C69" s="126">
        <v>1384.4</v>
      </c>
      <c r="D69" s="126">
        <v>1444.6</v>
      </c>
    </row>
    <row r="70" spans="1:4" ht="24" customHeight="1">
      <c r="A70" s="127" t="s">
        <v>1204</v>
      </c>
      <c r="B70" s="126">
        <v>347.4</v>
      </c>
      <c r="C70" s="126">
        <v>363.2</v>
      </c>
      <c r="D70" s="126">
        <v>379</v>
      </c>
    </row>
    <row r="71" spans="1:4" ht="24" customHeight="1">
      <c r="A71" s="127" t="s">
        <v>1205</v>
      </c>
      <c r="B71" s="126">
        <v>722.1</v>
      </c>
      <c r="C71" s="126">
        <v>754.9</v>
      </c>
      <c r="D71" s="126">
        <v>787.7</v>
      </c>
    </row>
    <row r="72" spans="1:4" ht="24" customHeight="1">
      <c r="A72" s="127" t="s">
        <v>1206</v>
      </c>
      <c r="B72" s="126">
        <v>1166.5999999999999</v>
      </c>
      <c r="C72" s="126">
        <v>1219.7</v>
      </c>
      <c r="D72" s="126">
        <v>1272.7</v>
      </c>
    </row>
    <row r="73" spans="1:4" ht="24" customHeight="1">
      <c r="A73" s="127" t="s">
        <v>1207</v>
      </c>
      <c r="B73" s="126">
        <v>1495.9</v>
      </c>
      <c r="C73" s="126">
        <v>1563.9</v>
      </c>
      <c r="D73" s="126">
        <v>1631.9</v>
      </c>
    </row>
    <row r="74" spans="1:4" ht="24" customHeight="1">
      <c r="A74" s="127" t="s">
        <v>1208</v>
      </c>
      <c r="B74" s="126">
        <v>740.3</v>
      </c>
      <c r="C74" s="126">
        <v>774</v>
      </c>
      <c r="D74" s="126">
        <v>807.6</v>
      </c>
    </row>
    <row r="75" spans="1:4" ht="24" customHeight="1">
      <c r="A75" s="127" t="s">
        <v>975</v>
      </c>
      <c r="B75" s="126">
        <v>468.6</v>
      </c>
      <c r="C75" s="126">
        <v>489.9</v>
      </c>
      <c r="D75" s="126">
        <v>511.2</v>
      </c>
    </row>
    <row r="76" spans="1:4" ht="24" customHeight="1">
      <c r="A76" s="127" t="s">
        <v>976</v>
      </c>
      <c r="B76" s="126">
        <v>998.8</v>
      </c>
      <c r="C76" s="126">
        <v>1044.2</v>
      </c>
      <c r="D76" s="126">
        <v>1089.5999999999999</v>
      </c>
    </row>
    <row r="77" spans="1:4" ht="24" customHeight="1">
      <c r="A77" s="128" t="s">
        <v>977</v>
      </c>
      <c r="B77" s="130">
        <f>SUM(B65:B76)</f>
        <v>11938.899999999998</v>
      </c>
      <c r="C77" s="130">
        <f>SUM(C65:C76)</f>
        <v>12481.6</v>
      </c>
      <c r="D77" s="130">
        <f>SUM(D65:D76)</f>
        <v>13024.2</v>
      </c>
    </row>
    <row r="78" spans="1:4" ht="24" customHeight="1">
      <c r="A78" s="7"/>
      <c r="B78" s="7"/>
    </row>
    <row r="79" spans="1:4" ht="24" customHeight="1">
      <c r="A79" s="7"/>
      <c r="B79" s="7"/>
    </row>
    <row r="80" spans="1:4" ht="24" customHeight="1">
      <c r="A80" s="7"/>
      <c r="B80" s="7"/>
    </row>
    <row r="81" spans="1:4" ht="24" customHeight="1">
      <c r="A81" s="7"/>
      <c r="B81" s="7"/>
    </row>
    <row r="82" spans="1:4" ht="24" customHeight="1">
      <c r="A82" s="7"/>
      <c r="B82" s="7"/>
    </row>
    <row r="83" spans="1:4" ht="24" customHeight="1">
      <c r="A83" s="7"/>
      <c r="B83" s="11"/>
      <c r="D83" s="189" t="s">
        <v>801</v>
      </c>
    </row>
    <row r="84" spans="1:4" ht="24" customHeight="1">
      <c r="A84" s="7"/>
      <c r="B84" s="11"/>
      <c r="D84" s="189" t="s">
        <v>1012</v>
      </c>
    </row>
    <row r="85" spans="1:4" ht="24" customHeight="1">
      <c r="A85" s="7"/>
      <c r="B85" s="11"/>
    </row>
    <row r="86" spans="1:4" ht="186.75" customHeight="1">
      <c r="A86" s="216" t="s">
        <v>730</v>
      </c>
      <c r="B86" s="216"/>
      <c r="C86" s="216"/>
      <c r="D86" s="216"/>
    </row>
    <row r="87" spans="1:4" ht="18.75">
      <c r="A87" s="7"/>
      <c r="B87" s="11"/>
      <c r="D87" s="189" t="s">
        <v>1027</v>
      </c>
    </row>
    <row r="88" spans="1:4" ht="39.75" customHeight="1">
      <c r="A88" s="175" t="s">
        <v>366</v>
      </c>
      <c r="B88" s="183" t="s">
        <v>836</v>
      </c>
      <c r="C88" s="183" t="s">
        <v>1088</v>
      </c>
      <c r="D88" s="183" t="s">
        <v>1018</v>
      </c>
    </row>
    <row r="89" spans="1:4" ht="24" customHeight="1">
      <c r="A89" s="127" t="s">
        <v>1093</v>
      </c>
      <c r="B89" s="126">
        <v>591.1</v>
      </c>
      <c r="C89" s="126">
        <v>609.6</v>
      </c>
      <c r="D89" s="126">
        <v>642.5</v>
      </c>
    </row>
    <row r="90" spans="1:4" ht="24" customHeight="1">
      <c r="A90" s="127" t="s">
        <v>1094</v>
      </c>
      <c r="B90" s="126">
        <v>193</v>
      </c>
      <c r="C90" s="126">
        <v>201.4</v>
      </c>
      <c r="D90" s="126">
        <v>209.7</v>
      </c>
    </row>
    <row r="91" spans="1:4" ht="24" customHeight="1">
      <c r="A91" s="127" t="s">
        <v>1095</v>
      </c>
      <c r="B91" s="126">
        <v>138</v>
      </c>
      <c r="C91" s="126">
        <v>144</v>
      </c>
      <c r="D91" s="126">
        <v>150</v>
      </c>
    </row>
    <row r="92" spans="1:4" ht="24" customHeight="1">
      <c r="A92" s="127" t="s">
        <v>1096</v>
      </c>
      <c r="B92" s="126">
        <v>323.10000000000002</v>
      </c>
      <c r="C92" s="126">
        <v>447.6</v>
      </c>
      <c r="D92" s="126">
        <v>351.3</v>
      </c>
    </row>
    <row r="93" spans="1:4" ht="24" customHeight="1">
      <c r="A93" s="127" t="s">
        <v>1204</v>
      </c>
      <c r="B93" s="126">
        <v>69</v>
      </c>
      <c r="C93" s="126">
        <v>72</v>
      </c>
      <c r="D93" s="126">
        <v>75</v>
      </c>
    </row>
    <row r="94" spans="1:4" ht="24" customHeight="1">
      <c r="A94" s="127" t="s">
        <v>1205</v>
      </c>
      <c r="B94" s="126">
        <v>641.70000000000005</v>
      </c>
      <c r="C94" s="126">
        <v>669.6</v>
      </c>
      <c r="D94" s="126">
        <v>697.5</v>
      </c>
    </row>
    <row r="95" spans="1:4" ht="24" customHeight="1">
      <c r="A95" s="127" t="s">
        <v>1206</v>
      </c>
      <c r="B95" s="126">
        <v>232.3</v>
      </c>
      <c r="C95" s="126">
        <v>225.6</v>
      </c>
      <c r="D95" s="126">
        <v>252.5</v>
      </c>
    </row>
    <row r="96" spans="1:4" ht="24" customHeight="1">
      <c r="A96" s="127" t="s">
        <v>1207</v>
      </c>
      <c r="B96" s="126">
        <v>598</v>
      </c>
      <c r="C96" s="126">
        <v>624</v>
      </c>
      <c r="D96" s="126">
        <v>650</v>
      </c>
    </row>
    <row r="97" spans="1:4" ht="24" customHeight="1">
      <c r="A97" s="127" t="s">
        <v>1208</v>
      </c>
      <c r="B97" s="126">
        <v>276</v>
      </c>
      <c r="C97" s="126">
        <v>288</v>
      </c>
      <c r="D97" s="126">
        <v>300</v>
      </c>
    </row>
    <row r="98" spans="1:4" ht="24" customHeight="1">
      <c r="A98" s="127" t="s">
        <v>975</v>
      </c>
      <c r="B98" s="126">
        <v>250.7</v>
      </c>
      <c r="C98" s="126">
        <v>261.60000000000002</v>
      </c>
      <c r="D98" s="126">
        <v>272.5</v>
      </c>
    </row>
    <row r="99" spans="1:4" ht="24" customHeight="1">
      <c r="A99" s="127" t="s">
        <v>976</v>
      </c>
      <c r="B99" s="126">
        <v>519.79999999999995</v>
      </c>
      <c r="C99" s="126">
        <v>542.4</v>
      </c>
      <c r="D99" s="126">
        <v>565</v>
      </c>
    </row>
    <row r="100" spans="1:4" ht="24" customHeight="1">
      <c r="A100" s="128" t="s">
        <v>977</v>
      </c>
      <c r="B100" s="130">
        <f>SUM(B89:B99)</f>
        <v>3832.7</v>
      </c>
      <c r="C100" s="130">
        <f>SUM(C89:C99)</f>
        <v>4085.7999999999997</v>
      </c>
      <c r="D100" s="130">
        <f>SUM(D89:D99)</f>
        <v>4166</v>
      </c>
    </row>
    <row r="101" spans="1:4" ht="24" customHeight="1">
      <c r="A101" s="7"/>
      <c r="B101" s="7"/>
    </row>
    <row r="102" spans="1:4" ht="24" customHeight="1">
      <c r="A102" s="7"/>
      <c r="B102" s="7"/>
    </row>
    <row r="103" spans="1:4" ht="24" customHeight="1">
      <c r="A103" s="7"/>
      <c r="B103" s="7"/>
    </row>
    <row r="104" spans="1:4" ht="24" customHeight="1">
      <c r="A104" s="7"/>
      <c r="B104" s="7"/>
    </row>
    <row r="105" spans="1:4" ht="24" customHeight="1">
      <c r="A105" s="7"/>
      <c r="B105" s="7"/>
    </row>
    <row r="106" spans="1:4" ht="24" customHeight="1"/>
    <row r="107" spans="1:4" ht="24" customHeight="1"/>
    <row r="108" spans="1:4" ht="24" customHeight="1"/>
    <row r="109" spans="1:4" ht="24" customHeight="1"/>
    <row r="110" spans="1:4" ht="209.25" customHeight="1"/>
    <row r="112" spans="1:4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145.5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163.5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4" ht="292.5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</sheetData>
  <mergeCells count="4">
    <mergeCell ref="A8:D8"/>
    <mergeCell ref="A34:D34"/>
    <mergeCell ref="A86:D86"/>
    <mergeCell ref="A62:D62"/>
  </mergeCells>
  <phoneticPr fontId="7" type="noConversion"/>
  <pageMargins left="1.4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8"/>
  <sheetViews>
    <sheetView tabSelected="1" topLeftCell="A227" workbookViewId="0">
      <selection activeCell="G231" sqref="G231"/>
    </sheetView>
  </sheetViews>
  <sheetFormatPr defaultRowHeight="12.75"/>
  <cols>
    <col min="1" max="1" width="10" customWidth="1"/>
    <col min="2" max="2" width="23.140625" customWidth="1"/>
    <col min="3" max="3" width="59.28515625" customWidth="1"/>
  </cols>
  <sheetData>
    <row r="1" spans="1:3">
      <c r="C1" s="11" t="s">
        <v>746</v>
      </c>
    </row>
    <row r="2" spans="1:3">
      <c r="C2" s="11" t="s">
        <v>390</v>
      </c>
    </row>
    <row r="3" spans="1:3">
      <c r="C3" s="11" t="s">
        <v>1128</v>
      </c>
    </row>
    <row r="4" spans="1:3">
      <c r="C4" s="11" t="s">
        <v>404</v>
      </c>
    </row>
    <row r="5" spans="1:3">
      <c r="C5" s="11" t="s">
        <v>1017</v>
      </c>
    </row>
    <row r="6" spans="1:3">
      <c r="C6" s="11"/>
    </row>
    <row r="7" spans="1:3" ht="26.25" customHeight="1">
      <c r="A7" s="214" t="s">
        <v>747</v>
      </c>
      <c r="B7" s="214"/>
      <c r="C7" s="214"/>
    </row>
    <row r="8" spans="1:3">
      <c r="A8" s="30"/>
      <c r="B8" s="31"/>
      <c r="C8" s="31"/>
    </row>
    <row r="9" spans="1:3" ht="32.25" customHeight="1">
      <c r="A9" s="215" t="s">
        <v>748</v>
      </c>
      <c r="B9" s="215"/>
      <c r="C9" s="215" t="s">
        <v>749</v>
      </c>
    </row>
    <row r="10" spans="1:3" ht="60.75" customHeight="1">
      <c r="A10" s="13" t="s">
        <v>750</v>
      </c>
      <c r="B10" s="13" t="s">
        <v>751</v>
      </c>
      <c r="C10" s="215"/>
    </row>
    <row r="11" spans="1:3" ht="15.75">
      <c r="A11" s="18">
        <v>1</v>
      </c>
      <c r="B11" s="18">
        <v>2</v>
      </c>
      <c r="C11" s="18">
        <v>3</v>
      </c>
    </row>
    <row r="12" spans="1:3" ht="31.5">
      <c r="A12" s="149">
        <v>6</v>
      </c>
      <c r="B12" s="170"/>
      <c r="C12" s="14" t="s">
        <v>855</v>
      </c>
    </row>
    <row r="13" spans="1:3" ht="78.75">
      <c r="A13" s="151">
        <v>6</v>
      </c>
      <c r="B13" s="152" t="s">
        <v>861</v>
      </c>
      <c r="C13" s="15" t="s">
        <v>1016</v>
      </c>
    </row>
    <row r="14" spans="1:3" ht="15.75">
      <c r="A14" s="149">
        <v>7</v>
      </c>
      <c r="B14" s="152"/>
      <c r="C14" s="14" t="s">
        <v>752</v>
      </c>
    </row>
    <row r="15" spans="1:3" ht="128.25" customHeight="1">
      <c r="A15" s="151">
        <v>7</v>
      </c>
      <c r="B15" s="152" t="s">
        <v>1168</v>
      </c>
      <c r="C15" s="15" t="s">
        <v>875</v>
      </c>
    </row>
    <row r="16" spans="1:3" ht="94.5">
      <c r="A16" s="151">
        <v>7</v>
      </c>
      <c r="B16" s="152" t="s">
        <v>1162</v>
      </c>
      <c r="C16" s="15" t="s">
        <v>1122</v>
      </c>
    </row>
    <row r="17" spans="1:3" ht="78.75">
      <c r="A17" s="151">
        <v>7</v>
      </c>
      <c r="B17" s="152" t="s">
        <v>861</v>
      </c>
      <c r="C17" s="15" t="s">
        <v>1016</v>
      </c>
    </row>
    <row r="18" spans="1:3" ht="31.5">
      <c r="A18" s="149">
        <v>8</v>
      </c>
      <c r="B18" s="150"/>
      <c r="C18" s="14" t="s">
        <v>753</v>
      </c>
    </row>
    <row r="19" spans="1:3" ht="110.25">
      <c r="A19" s="151">
        <v>8</v>
      </c>
      <c r="B19" s="152" t="s">
        <v>1163</v>
      </c>
      <c r="C19" s="15" t="s">
        <v>876</v>
      </c>
    </row>
    <row r="20" spans="1:3" ht="94.5">
      <c r="A20" s="151">
        <v>8</v>
      </c>
      <c r="B20" s="152" t="s">
        <v>1162</v>
      </c>
      <c r="C20" s="15" t="s">
        <v>1122</v>
      </c>
    </row>
    <row r="21" spans="1:3" ht="110.25">
      <c r="A21" s="151">
        <v>8</v>
      </c>
      <c r="B21" s="152" t="s">
        <v>1169</v>
      </c>
      <c r="C21" s="15" t="s">
        <v>1123</v>
      </c>
    </row>
    <row r="22" spans="1:3" ht="78.75">
      <c r="A22" s="151">
        <v>8</v>
      </c>
      <c r="B22" s="152" t="s">
        <v>861</v>
      </c>
      <c r="C22" s="15" t="s">
        <v>1016</v>
      </c>
    </row>
    <row r="23" spans="1:3" ht="15.75">
      <c r="A23" s="149">
        <v>9</v>
      </c>
      <c r="B23" s="152"/>
      <c r="C23" s="14" t="s">
        <v>856</v>
      </c>
    </row>
    <row r="24" spans="1:3" ht="78.75">
      <c r="A24" s="151">
        <v>9</v>
      </c>
      <c r="B24" s="152" t="s">
        <v>861</v>
      </c>
      <c r="C24" s="15" t="s">
        <v>1016</v>
      </c>
    </row>
    <row r="25" spans="1:3" ht="31.5">
      <c r="A25" s="149">
        <v>11</v>
      </c>
      <c r="B25" s="150"/>
      <c r="C25" s="14" t="s">
        <v>754</v>
      </c>
    </row>
    <row r="26" spans="1:3" ht="94.5">
      <c r="A26" s="151">
        <v>11</v>
      </c>
      <c r="B26" s="152" t="s">
        <v>1162</v>
      </c>
      <c r="C26" s="15" t="s">
        <v>1122</v>
      </c>
    </row>
    <row r="27" spans="1:3" ht="78.75">
      <c r="A27" s="151">
        <v>11</v>
      </c>
      <c r="B27" s="152" t="s">
        <v>861</v>
      </c>
      <c r="C27" s="15" t="s">
        <v>1016</v>
      </c>
    </row>
    <row r="28" spans="1:3" ht="31.5">
      <c r="A28" s="149">
        <v>12</v>
      </c>
      <c r="B28" s="152"/>
      <c r="C28" s="14" t="s">
        <v>862</v>
      </c>
    </row>
    <row r="29" spans="1:3" ht="94.5">
      <c r="A29" s="151">
        <v>12</v>
      </c>
      <c r="B29" s="171" t="s">
        <v>863</v>
      </c>
      <c r="C29" s="15" t="s">
        <v>609</v>
      </c>
    </row>
    <row r="30" spans="1:3" ht="126">
      <c r="A30" s="151">
        <v>12</v>
      </c>
      <c r="B30" s="171" t="s">
        <v>864</v>
      </c>
      <c r="C30" s="15" t="s">
        <v>885</v>
      </c>
    </row>
    <row r="31" spans="1:3" ht="94.5">
      <c r="A31" s="151">
        <v>12</v>
      </c>
      <c r="B31" s="171" t="s">
        <v>865</v>
      </c>
      <c r="C31" s="15" t="s">
        <v>1201</v>
      </c>
    </row>
    <row r="32" spans="1:3" ht="94.5">
      <c r="A32" s="151">
        <v>12</v>
      </c>
      <c r="B32" s="171" t="s">
        <v>1127</v>
      </c>
      <c r="C32" s="15" t="s">
        <v>886</v>
      </c>
    </row>
    <row r="33" spans="1:3" ht="110.25">
      <c r="A33" s="151">
        <v>12</v>
      </c>
      <c r="B33" s="152" t="s">
        <v>1169</v>
      </c>
      <c r="C33" s="15" t="s">
        <v>887</v>
      </c>
    </row>
    <row r="34" spans="1:3" ht="31.5">
      <c r="A34" s="149">
        <v>18</v>
      </c>
      <c r="B34" s="152"/>
      <c r="C34" s="14" t="s">
        <v>755</v>
      </c>
    </row>
    <row r="35" spans="1:3" ht="94.5">
      <c r="A35" s="151">
        <v>18</v>
      </c>
      <c r="B35" s="152" t="s">
        <v>1164</v>
      </c>
      <c r="C35" s="15" t="s">
        <v>481</v>
      </c>
    </row>
    <row r="36" spans="1:3" ht="94.5">
      <c r="A36" s="151">
        <v>18</v>
      </c>
      <c r="B36" s="152" t="s">
        <v>1162</v>
      </c>
      <c r="C36" s="15" t="s">
        <v>1122</v>
      </c>
    </row>
    <row r="37" spans="1:3" ht="15.75">
      <c r="A37" s="149">
        <v>24</v>
      </c>
      <c r="B37" s="152"/>
      <c r="C37" s="14" t="s">
        <v>866</v>
      </c>
    </row>
    <row r="38" spans="1:3" s="163" customFormat="1" ht="47.25">
      <c r="A38" s="155" t="s">
        <v>1126</v>
      </c>
      <c r="B38" s="197" t="s">
        <v>867</v>
      </c>
      <c r="C38" s="198" t="s">
        <v>868</v>
      </c>
    </row>
    <row r="39" spans="1:3" s="163" customFormat="1" ht="94.5">
      <c r="A39" s="155" t="s">
        <v>1126</v>
      </c>
      <c r="B39" s="197" t="s">
        <v>1165</v>
      </c>
      <c r="C39" s="28" t="s">
        <v>609</v>
      </c>
    </row>
    <row r="40" spans="1:3" s="163" customFormat="1" ht="111.75" customHeight="1">
      <c r="A40" s="155" t="s">
        <v>1126</v>
      </c>
      <c r="B40" s="197" t="s">
        <v>610</v>
      </c>
      <c r="C40" s="28" t="s">
        <v>611</v>
      </c>
    </row>
    <row r="41" spans="1:3" s="163" customFormat="1" ht="94.5">
      <c r="A41" s="155" t="s">
        <v>1126</v>
      </c>
      <c r="B41" s="197" t="s">
        <v>1166</v>
      </c>
      <c r="C41" s="28" t="s">
        <v>612</v>
      </c>
    </row>
    <row r="42" spans="1:3" s="163" customFormat="1" ht="94.5" customHeight="1">
      <c r="A42" s="155" t="s">
        <v>1126</v>
      </c>
      <c r="B42" s="197" t="s">
        <v>857</v>
      </c>
      <c r="C42" s="28" t="s">
        <v>613</v>
      </c>
    </row>
    <row r="43" spans="1:3" s="163" customFormat="1" ht="94.5">
      <c r="A43" s="155" t="s">
        <v>1126</v>
      </c>
      <c r="B43" s="197" t="s">
        <v>614</v>
      </c>
      <c r="C43" s="28" t="s">
        <v>407</v>
      </c>
    </row>
    <row r="44" spans="1:3" s="163" customFormat="1" ht="94.5">
      <c r="A44" s="155" t="s">
        <v>1126</v>
      </c>
      <c r="B44" s="197" t="s">
        <v>475</v>
      </c>
      <c r="C44" s="28" t="s">
        <v>476</v>
      </c>
    </row>
    <row r="45" spans="1:3" s="163" customFormat="1" ht="94.5">
      <c r="A45" s="155" t="s">
        <v>1126</v>
      </c>
      <c r="B45" s="197" t="s">
        <v>477</v>
      </c>
      <c r="C45" s="28" t="s">
        <v>478</v>
      </c>
    </row>
    <row r="46" spans="1:3" s="163" customFormat="1" ht="94.5">
      <c r="A46" s="155" t="s">
        <v>1126</v>
      </c>
      <c r="B46" s="197" t="s">
        <v>479</v>
      </c>
      <c r="C46" s="28" t="s">
        <v>480</v>
      </c>
    </row>
    <row r="47" spans="1:3" s="163" customFormat="1" ht="94.5">
      <c r="A47" s="155" t="s">
        <v>1126</v>
      </c>
      <c r="B47" s="197" t="s">
        <v>1164</v>
      </c>
      <c r="C47" s="28" t="s">
        <v>481</v>
      </c>
    </row>
    <row r="48" spans="1:3" s="163" customFormat="1" ht="110.25">
      <c r="A48" s="155" t="s">
        <v>1126</v>
      </c>
      <c r="B48" s="197" t="s">
        <v>1163</v>
      </c>
      <c r="C48" s="28" t="s">
        <v>482</v>
      </c>
    </row>
    <row r="49" spans="1:3" s="163" customFormat="1" ht="127.5" customHeight="1">
      <c r="A49" s="155" t="s">
        <v>1126</v>
      </c>
      <c r="B49" s="197" t="s">
        <v>1168</v>
      </c>
      <c r="C49" s="198" t="s">
        <v>483</v>
      </c>
    </row>
    <row r="50" spans="1:3" s="163" customFormat="1" ht="94.5">
      <c r="A50" s="155" t="s">
        <v>1126</v>
      </c>
      <c r="B50" s="197" t="s">
        <v>484</v>
      </c>
      <c r="C50" s="28" t="s">
        <v>1109</v>
      </c>
    </row>
    <row r="51" spans="1:3" s="163" customFormat="1" ht="96.75" customHeight="1">
      <c r="A51" s="155" t="s">
        <v>1126</v>
      </c>
      <c r="B51" s="197" t="s">
        <v>1110</v>
      </c>
      <c r="C51" s="28" t="s">
        <v>1119</v>
      </c>
    </row>
    <row r="52" spans="1:3" s="163" customFormat="1" ht="141.75">
      <c r="A52" s="155" t="s">
        <v>1126</v>
      </c>
      <c r="B52" s="197" t="s">
        <v>1120</v>
      </c>
      <c r="C52" s="28" t="s">
        <v>1121</v>
      </c>
    </row>
    <row r="53" spans="1:3" s="163" customFormat="1" ht="94.5">
      <c r="A53" s="155" t="s">
        <v>1126</v>
      </c>
      <c r="B53" s="197" t="s">
        <v>1162</v>
      </c>
      <c r="C53" s="28" t="s">
        <v>1122</v>
      </c>
    </row>
    <row r="54" spans="1:3" s="163" customFormat="1" ht="110.25">
      <c r="A54" s="155" t="s">
        <v>1126</v>
      </c>
      <c r="B54" s="197" t="s">
        <v>1169</v>
      </c>
      <c r="C54" s="28" t="s">
        <v>1123</v>
      </c>
    </row>
    <row r="55" spans="1:3" s="163" customFormat="1" ht="94.5">
      <c r="A55" s="155" t="s">
        <v>1126</v>
      </c>
      <c r="B55" s="197" t="s">
        <v>1124</v>
      </c>
      <c r="C55" s="28" t="s">
        <v>1125</v>
      </c>
    </row>
    <row r="56" spans="1:3" ht="31.5">
      <c r="A56" s="149">
        <v>32</v>
      </c>
      <c r="B56" s="150"/>
      <c r="C56" s="14" t="s">
        <v>756</v>
      </c>
    </row>
    <row r="57" spans="1:3" ht="94.5">
      <c r="A57" s="151">
        <v>32</v>
      </c>
      <c r="B57" s="152" t="s">
        <v>1165</v>
      </c>
      <c r="C57" s="15" t="s">
        <v>609</v>
      </c>
    </row>
    <row r="58" spans="1:3" ht="78.75">
      <c r="A58" s="151">
        <v>32</v>
      </c>
      <c r="B58" s="152" t="s">
        <v>861</v>
      </c>
      <c r="C58" s="15" t="s">
        <v>1016</v>
      </c>
    </row>
    <row r="59" spans="1:3" ht="20.25" customHeight="1">
      <c r="A59" s="149">
        <v>34</v>
      </c>
      <c r="B59" s="150"/>
      <c r="C59" s="14" t="s">
        <v>757</v>
      </c>
    </row>
    <row r="60" spans="1:3" ht="94.5">
      <c r="A60" s="151">
        <v>34</v>
      </c>
      <c r="B60" s="152" t="s">
        <v>1166</v>
      </c>
      <c r="C60" s="15" t="s">
        <v>612</v>
      </c>
    </row>
    <row r="61" spans="1:3" ht="82.5" customHeight="1">
      <c r="A61" s="151">
        <v>34</v>
      </c>
      <c r="B61" s="152" t="s">
        <v>1167</v>
      </c>
      <c r="C61" s="15" t="s">
        <v>487</v>
      </c>
    </row>
    <row r="62" spans="1:3" ht="128.25" customHeight="1">
      <c r="A62" s="151">
        <v>34</v>
      </c>
      <c r="B62" s="152" t="s">
        <v>1168</v>
      </c>
      <c r="C62" s="15" t="s">
        <v>1111</v>
      </c>
    </row>
    <row r="63" spans="1:3" ht="78.75">
      <c r="A63" s="151">
        <v>34</v>
      </c>
      <c r="B63" s="152" t="s">
        <v>861</v>
      </c>
      <c r="C63" s="15" t="s">
        <v>1016</v>
      </c>
    </row>
    <row r="64" spans="1:3" ht="15.75">
      <c r="A64" s="149">
        <v>37</v>
      </c>
      <c r="B64" s="152"/>
      <c r="C64" s="14" t="s">
        <v>858</v>
      </c>
    </row>
    <row r="65" spans="1:3" ht="78.75">
      <c r="A65" s="151">
        <v>37</v>
      </c>
      <c r="B65" s="152" t="s">
        <v>861</v>
      </c>
      <c r="C65" s="15" t="s">
        <v>1016</v>
      </c>
    </row>
    <row r="66" spans="1:3" ht="31.5">
      <c r="A66" s="149">
        <v>48</v>
      </c>
      <c r="B66" s="152"/>
      <c r="C66" s="14" t="s">
        <v>853</v>
      </c>
    </row>
    <row r="67" spans="1:3" ht="19.5" customHeight="1">
      <c r="A67" s="151">
        <v>48</v>
      </c>
      <c r="B67" s="152" t="s">
        <v>1302</v>
      </c>
      <c r="C67" s="15" t="s">
        <v>854</v>
      </c>
    </row>
    <row r="68" spans="1:3" ht="31.5">
      <c r="A68" s="149">
        <v>62</v>
      </c>
      <c r="B68" s="152"/>
      <c r="C68" s="14" t="s">
        <v>1112</v>
      </c>
    </row>
    <row r="69" spans="1:3" ht="78.75">
      <c r="A69" s="151">
        <v>62</v>
      </c>
      <c r="B69" s="152" t="s">
        <v>861</v>
      </c>
      <c r="C69" s="15" t="s">
        <v>1016</v>
      </c>
    </row>
    <row r="70" spans="1:3" ht="31.5">
      <c r="A70" s="149">
        <v>78</v>
      </c>
      <c r="B70" s="150"/>
      <c r="C70" s="14" t="s">
        <v>580</v>
      </c>
    </row>
    <row r="71" spans="1:3" ht="94.5">
      <c r="A71" s="151">
        <v>78</v>
      </c>
      <c r="B71" s="152" t="s">
        <v>1164</v>
      </c>
      <c r="C71" s="15" t="s">
        <v>481</v>
      </c>
    </row>
    <row r="72" spans="1:3" ht="94.5">
      <c r="A72" s="151">
        <v>78</v>
      </c>
      <c r="B72" s="152" t="s">
        <v>1162</v>
      </c>
      <c r="C72" s="15" t="s">
        <v>1122</v>
      </c>
    </row>
    <row r="73" spans="1:3" s="34" customFormat="1" ht="96.75" customHeight="1">
      <c r="A73" s="151">
        <v>78</v>
      </c>
      <c r="B73" s="152" t="s">
        <v>1169</v>
      </c>
      <c r="C73" s="15" t="s">
        <v>1123</v>
      </c>
    </row>
    <row r="74" spans="1:3" s="34" customFormat="1" ht="78.75">
      <c r="A74" s="151">
        <v>78</v>
      </c>
      <c r="B74" s="152" t="s">
        <v>861</v>
      </c>
      <c r="C74" s="15" t="s">
        <v>1016</v>
      </c>
    </row>
    <row r="75" spans="1:3" ht="42.75" customHeight="1">
      <c r="A75" s="149">
        <v>98</v>
      </c>
      <c r="B75" s="152"/>
      <c r="C75" s="14" t="s">
        <v>1158</v>
      </c>
    </row>
    <row r="76" spans="1:3" ht="98.25" customHeight="1">
      <c r="A76" s="151">
        <v>98</v>
      </c>
      <c r="B76" s="152" t="s">
        <v>581</v>
      </c>
      <c r="C76" s="15" t="s">
        <v>877</v>
      </c>
    </row>
    <row r="77" spans="1:3" ht="97.5" customHeight="1">
      <c r="A77" s="151">
        <v>98</v>
      </c>
      <c r="B77" s="152" t="s">
        <v>1169</v>
      </c>
      <c r="C77" s="15" t="s">
        <v>1123</v>
      </c>
    </row>
    <row r="78" spans="1:3" ht="97.5" customHeight="1">
      <c r="A78" s="151">
        <v>98</v>
      </c>
      <c r="B78" s="152" t="s">
        <v>861</v>
      </c>
      <c r="C78" s="15" t="s">
        <v>1016</v>
      </c>
    </row>
    <row r="79" spans="1:3" ht="36" customHeight="1">
      <c r="A79" s="149">
        <v>100</v>
      </c>
      <c r="B79" s="152"/>
      <c r="C79" s="14" t="s">
        <v>1159</v>
      </c>
    </row>
    <row r="80" spans="1:3" ht="84.75" customHeight="1">
      <c r="A80" s="151">
        <v>100</v>
      </c>
      <c r="B80" s="152" t="s">
        <v>1160</v>
      </c>
      <c r="C80" s="15" t="s">
        <v>370</v>
      </c>
    </row>
    <row r="81" spans="1:3" ht="97.5" customHeight="1">
      <c r="A81" s="151">
        <v>100</v>
      </c>
      <c r="B81" s="152" t="s">
        <v>1161</v>
      </c>
      <c r="C81" s="15" t="s">
        <v>371</v>
      </c>
    </row>
    <row r="82" spans="1:3" ht="81.75" customHeight="1">
      <c r="A82" s="151">
        <v>100</v>
      </c>
      <c r="B82" s="152" t="s">
        <v>758</v>
      </c>
      <c r="C82" s="15" t="s">
        <v>372</v>
      </c>
    </row>
    <row r="83" spans="1:3" ht="81.75" customHeight="1">
      <c r="A83" s="151">
        <v>100</v>
      </c>
      <c r="B83" s="152" t="s">
        <v>1203</v>
      </c>
      <c r="C83" s="15" t="s">
        <v>1108</v>
      </c>
    </row>
    <row r="84" spans="1:3" s="31" customFormat="1" ht="31.5">
      <c r="A84" s="149">
        <v>161</v>
      </c>
      <c r="B84" s="152"/>
      <c r="C84" s="14" t="s">
        <v>859</v>
      </c>
    </row>
    <row r="85" spans="1:3" s="31" customFormat="1" ht="96" customHeight="1">
      <c r="A85" s="151">
        <v>161</v>
      </c>
      <c r="B85" s="171" t="s">
        <v>860</v>
      </c>
      <c r="C85" s="15" t="s">
        <v>1036</v>
      </c>
    </row>
    <row r="86" spans="1:3" ht="33">
      <c r="A86" s="153" t="s">
        <v>463</v>
      </c>
      <c r="B86" s="156"/>
      <c r="C86" s="158" t="s">
        <v>464</v>
      </c>
    </row>
    <row r="87" spans="1:3" ht="81.75">
      <c r="A87" s="155" t="s">
        <v>463</v>
      </c>
      <c r="B87" s="156" t="s">
        <v>1301</v>
      </c>
      <c r="C87" s="15" t="s">
        <v>80</v>
      </c>
    </row>
    <row r="88" spans="1:3" ht="129">
      <c r="A88" s="155" t="s">
        <v>463</v>
      </c>
      <c r="B88" s="156" t="s">
        <v>1300</v>
      </c>
      <c r="C88" s="15" t="s">
        <v>81</v>
      </c>
    </row>
    <row r="89" spans="1:3" ht="50.25">
      <c r="A89" s="155" t="s">
        <v>463</v>
      </c>
      <c r="B89" s="156" t="s">
        <v>1299</v>
      </c>
      <c r="C89" s="15" t="s">
        <v>576</v>
      </c>
    </row>
    <row r="90" spans="1:3" ht="97.5">
      <c r="A90" s="155" t="s">
        <v>463</v>
      </c>
      <c r="B90" s="156" t="s">
        <v>1298</v>
      </c>
      <c r="C90" s="15" t="s">
        <v>999</v>
      </c>
    </row>
    <row r="91" spans="1:3" ht="34.5">
      <c r="A91" s="155" t="s">
        <v>463</v>
      </c>
      <c r="B91" s="156" t="s">
        <v>1297</v>
      </c>
      <c r="C91" s="15" t="s">
        <v>82</v>
      </c>
    </row>
    <row r="92" spans="1:3" ht="66">
      <c r="A92" s="155" t="s">
        <v>463</v>
      </c>
      <c r="B92" s="156" t="s">
        <v>1296</v>
      </c>
      <c r="C92" s="15" t="s">
        <v>83</v>
      </c>
    </row>
    <row r="93" spans="1:3" ht="34.5">
      <c r="A93" s="155" t="s">
        <v>463</v>
      </c>
      <c r="B93" s="156" t="s">
        <v>1295</v>
      </c>
      <c r="C93" s="28" t="s">
        <v>84</v>
      </c>
    </row>
    <row r="94" spans="1:3" ht="53.25" customHeight="1">
      <c r="A94" s="155" t="s">
        <v>463</v>
      </c>
      <c r="B94" s="156" t="s">
        <v>85</v>
      </c>
      <c r="C94" s="28" t="s">
        <v>86</v>
      </c>
    </row>
    <row r="95" spans="1:3" ht="53.25" customHeight="1">
      <c r="A95" s="155" t="s">
        <v>463</v>
      </c>
      <c r="B95" s="156" t="s">
        <v>1294</v>
      </c>
      <c r="C95" s="28" t="s">
        <v>1000</v>
      </c>
    </row>
    <row r="96" spans="1:3" ht="34.5">
      <c r="A96" s="155" t="s">
        <v>463</v>
      </c>
      <c r="B96" s="156" t="s">
        <v>1293</v>
      </c>
      <c r="C96" s="28" t="s">
        <v>87</v>
      </c>
    </row>
    <row r="97" spans="1:3" ht="50.25">
      <c r="A97" s="155" t="s">
        <v>463</v>
      </c>
      <c r="B97" s="156" t="s">
        <v>1292</v>
      </c>
      <c r="C97" s="28" t="s">
        <v>88</v>
      </c>
    </row>
    <row r="98" spans="1:3" ht="51" customHeight="1">
      <c r="A98" s="155" t="s">
        <v>463</v>
      </c>
      <c r="B98" s="156" t="s">
        <v>867</v>
      </c>
      <c r="C98" s="28" t="s">
        <v>89</v>
      </c>
    </row>
    <row r="99" spans="1:3" ht="114" customHeight="1">
      <c r="A99" s="155" t="s">
        <v>463</v>
      </c>
      <c r="B99" s="156" t="s">
        <v>90</v>
      </c>
      <c r="C99" s="15" t="s">
        <v>336</v>
      </c>
    </row>
    <row r="100" spans="1:3" s="34" customFormat="1" ht="63">
      <c r="A100" s="155" t="s">
        <v>463</v>
      </c>
      <c r="B100" s="156" t="s">
        <v>1291</v>
      </c>
      <c r="C100" s="15" t="s">
        <v>615</v>
      </c>
    </row>
    <row r="101" spans="1:3" ht="63">
      <c r="A101" s="155" t="s">
        <v>463</v>
      </c>
      <c r="B101" s="156" t="s">
        <v>1290</v>
      </c>
      <c r="C101" s="15" t="s">
        <v>1039</v>
      </c>
    </row>
    <row r="102" spans="1:3" ht="81" customHeight="1">
      <c r="A102" s="155" t="s">
        <v>463</v>
      </c>
      <c r="B102" s="156" t="s">
        <v>861</v>
      </c>
      <c r="C102" s="15" t="s">
        <v>1016</v>
      </c>
    </row>
    <row r="103" spans="1:3" ht="31.5">
      <c r="A103" s="153" t="s">
        <v>646</v>
      </c>
      <c r="B103" s="157"/>
      <c r="C103" s="12" t="s">
        <v>647</v>
      </c>
    </row>
    <row r="104" spans="1:3" ht="81.75">
      <c r="A104" s="155" t="s">
        <v>646</v>
      </c>
      <c r="B104" s="156" t="s">
        <v>648</v>
      </c>
      <c r="C104" s="15" t="s">
        <v>36</v>
      </c>
    </row>
    <row r="105" spans="1:3" ht="34.5">
      <c r="A105" s="155" t="s">
        <v>646</v>
      </c>
      <c r="B105" s="156" t="s">
        <v>733</v>
      </c>
      <c r="C105" s="15" t="s">
        <v>734</v>
      </c>
    </row>
    <row r="106" spans="1:3" s="34" customFormat="1" ht="78.75">
      <c r="A106" s="155" t="s">
        <v>646</v>
      </c>
      <c r="B106" s="156" t="s">
        <v>1289</v>
      </c>
      <c r="C106" s="15" t="s">
        <v>883</v>
      </c>
    </row>
    <row r="107" spans="1:3" s="34" customFormat="1" ht="95.25" customHeight="1">
      <c r="A107" s="155" t="s">
        <v>646</v>
      </c>
      <c r="B107" s="156" t="s">
        <v>1288</v>
      </c>
      <c r="C107" s="15" t="s">
        <v>884</v>
      </c>
    </row>
    <row r="108" spans="1:3" s="34" customFormat="1" ht="94.5">
      <c r="A108" s="155" t="s">
        <v>646</v>
      </c>
      <c r="B108" s="156" t="s">
        <v>1285</v>
      </c>
      <c r="C108" s="15" t="s">
        <v>1033</v>
      </c>
    </row>
    <row r="109" spans="1:3" s="34" customFormat="1" ht="126">
      <c r="A109" s="155" t="s">
        <v>646</v>
      </c>
      <c r="B109" s="156" t="s">
        <v>1284</v>
      </c>
      <c r="C109" s="15" t="s">
        <v>989</v>
      </c>
    </row>
    <row r="110" spans="1:3" s="34" customFormat="1" ht="47.25">
      <c r="A110" s="153" t="s">
        <v>735</v>
      </c>
      <c r="B110" s="157"/>
      <c r="C110" s="12" t="s">
        <v>1115</v>
      </c>
    </row>
    <row r="111" spans="1:3" s="34" customFormat="1" ht="50.25">
      <c r="A111" s="155" t="s">
        <v>735</v>
      </c>
      <c r="B111" s="156" t="s">
        <v>736</v>
      </c>
      <c r="C111" s="15" t="s">
        <v>737</v>
      </c>
    </row>
    <row r="112" spans="1:3" ht="97.5">
      <c r="A112" s="155" t="s">
        <v>735</v>
      </c>
      <c r="B112" s="156" t="s">
        <v>1287</v>
      </c>
      <c r="C112" s="15" t="s">
        <v>732</v>
      </c>
    </row>
    <row r="113" spans="1:3" s="34" customFormat="1" ht="31.5">
      <c r="A113" s="153" t="s">
        <v>738</v>
      </c>
      <c r="B113" s="157"/>
      <c r="C113" s="12" t="s">
        <v>1116</v>
      </c>
    </row>
    <row r="114" spans="1:3" ht="66">
      <c r="A114" s="155" t="s">
        <v>738</v>
      </c>
      <c r="B114" s="156" t="s">
        <v>1286</v>
      </c>
      <c r="C114" s="15" t="s">
        <v>1015</v>
      </c>
    </row>
    <row r="115" spans="1:3" s="34" customFormat="1" ht="15.75">
      <c r="A115" s="153" t="s">
        <v>50</v>
      </c>
      <c r="B115" s="157"/>
      <c r="C115" s="12" t="s">
        <v>51</v>
      </c>
    </row>
    <row r="116" spans="1:3" s="34" customFormat="1" ht="94.5">
      <c r="A116" s="155" t="s">
        <v>50</v>
      </c>
      <c r="B116" s="156" t="s">
        <v>1285</v>
      </c>
      <c r="C116" s="15" t="s">
        <v>1033</v>
      </c>
    </row>
    <row r="117" spans="1:3" s="34" customFormat="1" ht="126">
      <c r="A117" s="155" t="s">
        <v>50</v>
      </c>
      <c r="B117" s="156" t="s">
        <v>1284</v>
      </c>
      <c r="C117" s="15" t="s">
        <v>989</v>
      </c>
    </row>
    <row r="118" spans="1:3" ht="31.5">
      <c r="A118" s="159">
        <v>530</v>
      </c>
      <c r="B118" s="152"/>
      <c r="C118" s="14" t="s">
        <v>1026</v>
      </c>
    </row>
    <row r="119" spans="1:3" ht="36" customHeight="1">
      <c r="A119" s="22">
        <v>530</v>
      </c>
      <c r="B119" s="22" t="s">
        <v>52</v>
      </c>
      <c r="C119" s="15" t="s">
        <v>1220</v>
      </c>
    </row>
    <row r="120" spans="1:3" ht="31.5">
      <c r="A120" s="22">
        <v>530</v>
      </c>
      <c r="B120" s="22" t="s">
        <v>53</v>
      </c>
      <c r="C120" s="15" t="s">
        <v>54</v>
      </c>
    </row>
    <row r="121" spans="1:3" ht="31.5">
      <c r="A121" s="22">
        <v>530</v>
      </c>
      <c r="B121" s="22" t="s">
        <v>55</v>
      </c>
      <c r="C121" s="15" t="s">
        <v>1221</v>
      </c>
    </row>
    <row r="122" spans="1:3" ht="31.5">
      <c r="A122" s="22">
        <v>530</v>
      </c>
      <c r="B122" s="154" t="s">
        <v>56</v>
      </c>
      <c r="C122" s="160" t="s">
        <v>92</v>
      </c>
    </row>
    <row r="123" spans="1:3" ht="47.25">
      <c r="A123" s="22">
        <v>530</v>
      </c>
      <c r="B123" s="154" t="s">
        <v>57</v>
      </c>
      <c r="C123" s="160" t="s">
        <v>149</v>
      </c>
    </row>
    <row r="124" spans="1:3" ht="33.75" customHeight="1">
      <c r="A124" s="22">
        <v>530</v>
      </c>
      <c r="B124" s="154" t="s">
        <v>58</v>
      </c>
      <c r="C124" s="160" t="s">
        <v>59</v>
      </c>
    </row>
    <row r="125" spans="1:3" ht="78.75">
      <c r="A125" s="22">
        <v>530</v>
      </c>
      <c r="B125" s="154" t="s">
        <v>60</v>
      </c>
      <c r="C125" s="160" t="s">
        <v>61</v>
      </c>
    </row>
    <row r="126" spans="1:3" s="31" customFormat="1" ht="63">
      <c r="A126" s="22">
        <v>530</v>
      </c>
      <c r="B126" s="154" t="s">
        <v>62</v>
      </c>
      <c r="C126" s="160" t="s">
        <v>63</v>
      </c>
    </row>
    <row r="127" spans="1:3" s="31" customFormat="1" ht="31.5">
      <c r="A127" s="22">
        <v>530</v>
      </c>
      <c r="B127" s="154" t="s">
        <v>64</v>
      </c>
      <c r="C127" s="160" t="s">
        <v>65</v>
      </c>
    </row>
    <row r="128" spans="1:3" s="31" customFormat="1" ht="47.25">
      <c r="A128" s="22">
        <v>530</v>
      </c>
      <c r="B128" s="154" t="s">
        <v>66</v>
      </c>
      <c r="C128" s="45" t="s">
        <v>485</v>
      </c>
    </row>
    <row r="129" spans="1:3" ht="21.75" customHeight="1">
      <c r="A129" s="22">
        <v>530</v>
      </c>
      <c r="B129" s="154" t="s">
        <v>67</v>
      </c>
      <c r="C129" s="160" t="s">
        <v>68</v>
      </c>
    </row>
    <row r="130" spans="1:3" ht="47.25">
      <c r="A130" s="22">
        <v>530</v>
      </c>
      <c r="B130" s="22" t="s">
        <v>69</v>
      </c>
      <c r="C130" s="15" t="s">
        <v>70</v>
      </c>
    </row>
    <row r="131" spans="1:3" ht="47.25">
      <c r="A131" s="22">
        <v>530</v>
      </c>
      <c r="B131" s="22" t="s">
        <v>71</v>
      </c>
      <c r="C131" s="15" t="s">
        <v>72</v>
      </c>
    </row>
    <row r="132" spans="1:3" ht="23.25" customHeight="1">
      <c r="A132" s="22">
        <v>530</v>
      </c>
      <c r="B132" s="22" t="s">
        <v>73</v>
      </c>
      <c r="C132" s="15" t="s">
        <v>74</v>
      </c>
    </row>
    <row r="133" spans="1:3" ht="78.75">
      <c r="A133" s="22">
        <v>530</v>
      </c>
      <c r="B133" s="22" t="s">
        <v>75</v>
      </c>
      <c r="C133" s="15" t="s">
        <v>1041</v>
      </c>
    </row>
    <row r="134" spans="1:3" ht="31.5">
      <c r="A134" s="22">
        <v>530</v>
      </c>
      <c r="B134" s="22" t="s">
        <v>1042</v>
      </c>
      <c r="C134" s="15" t="s">
        <v>1043</v>
      </c>
    </row>
    <row r="135" spans="1:3" s="31" customFormat="1" ht="31.5">
      <c r="A135" s="22">
        <v>530</v>
      </c>
      <c r="B135" s="22" t="s">
        <v>1044</v>
      </c>
      <c r="C135" s="15" t="s">
        <v>872</v>
      </c>
    </row>
    <row r="136" spans="1:3" ht="110.25">
      <c r="A136" s="22">
        <v>530</v>
      </c>
      <c r="B136" s="22" t="s">
        <v>1045</v>
      </c>
      <c r="C136" s="15" t="s">
        <v>810</v>
      </c>
    </row>
    <row r="137" spans="1:3" ht="63">
      <c r="A137" s="22">
        <v>530</v>
      </c>
      <c r="B137" s="22" t="s">
        <v>1046</v>
      </c>
      <c r="C137" s="15" t="s">
        <v>437</v>
      </c>
    </row>
    <row r="138" spans="1:3" ht="47.25">
      <c r="A138" s="22">
        <v>530</v>
      </c>
      <c r="B138" s="22" t="s">
        <v>438</v>
      </c>
      <c r="C138" s="15" t="s">
        <v>439</v>
      </c>
    </row>
    <row r="139" spans="1:3" s="31" customFormat="1" ht="63">
      <c r="A139" s="22">
        <v>530</v>
      </c>
      <c r="B139" s="22" t="s">
        <v>440</v>
      </c>
      <c r="C139" s="15" t="s">
        <v>1061</v>
      </c>
    </row>
    <row r="140" spans="1:3" ht="31.5">
      <c r="A140" s="159">
        <v>531</v>
      </c>
      <c r="B140" s="159"/>
      <c r="C140" s="14" t="s">
        <v>1062</v>
      </c>
    </row>
    <row r="141" spans="1:3" ht="31.5">
      <c r="A141" s="22">
        <v>531</v>
      </c>
      <c r="B141" s="22" t="s">
        <v>53</v>
      </c>
      <c r="C141" s="15" t="s">
        <v>417</v>
      </c>
    </row>
    <row r="142" spans="1:3" ht="82.5" customHeight="1">
      <c r="A142" s="22">
        <v>531</v>
      </c>
      <c r="B142" s="22" t="s">
        <v>861</v>
      </c>
      <c r="C142" s="15" t="s">
        <v>1016</v>
      </c>
    </row>
    <row r="143" spans="1:3" ht="125.25" customHeight="1">
      <c r="A143" s="22">
        <v>531</v>
      </c>
      <c r="B143" s="22" t="s">
        <v>1168</v>
      </c>
      <c r="C143" s="15" t="s">
        <v>1034</v>
      </c>
    </row>
    <row r="144" spans="1:3" ht="128.25" customHeight="1">
      <c r="A144" s="22">
        <v>531</v>
      </c>
      <c r="B144" s="22" t="s">
        <v>731</v>
      </c>
      <c r="C144" s="15" t="s">
        <v>1035</v>
      </c>
    </row>
    <row r="145" spans="1:3" ht="31.5" customHeight="1">
      <c r="A145" s="22">
        <v>531</v>
      </c>
      <c r="B145" s="22" t="s">
        <v>56</v>
      </c>
      <c r="C145" s="15" t="s">
        <v>92</v>
      </c>
    </row>
    <row r="146" spans="1:3" ht="31.5" customHeight="1">
      <c r="A146" s="159">
        <v>532</v>
      </c>
      <c r="B146" s="159"/>
      <c r="C146" s="14" t="s">
        <v>1070</v>
      </c>
    </row>
    <row r="147" spans="1:3" ht="36.75" customHeight="1">
      <c r="A147" s="22">
        <v>532</v>
      </c>
      <c r="B147" s="22" t="s">
        <v>52</v>
      </c>
      <c r="C147" s="15" t="s">
        <v>575</v>
      </c>
    </row>
    <row r="148" spans="1:3" ht="31.5">
      <c r="A148" s="22">
        <v>532</v>
      </c>
      <c r="B148" s="22" t="s">
        <v>53</v>
      </c>
      <c r="C148" s="15" t="s">
        <v>54</v>
      </c>
    </row>
    <row r="149" spans="1:3" ht="34.5" customHeight="1">
      <c r="A149" s="22">
        <v>532</v>
      </c>
      <c r="B149" s="22" t="s">
        <v>55</v>
      </c>
      <c r="C149" s="15" t="s">
        <v>1221</v>
      </c>
    </row>
    <row r="150" spans="1:3" ht="31.5">
      <c r="A150" s="22">
        <v>532</v>
      </c>
      <c r="B150" s="154" t="s">
        <v>56</v>
      </c>
      <c r="C150" s="160" t="s">
        <v>92</v>
      </c>
    </row>
    <row r="151" spans="1:3" s="31" customFormat="1" ht="63">
      <c r="A151" s="22">
        <v>532</v>
      </c>
      <c r="B151" s="154" t="s">
        <v>1063</v>
      </c>
      <c r="C151" s="160" t="s">
        <v>1064</v>
      </c>
    </row>
    <row r="152" spans="1:3" ht="16.5" customHeight="1">
      <c r="A152" s="22">
        <v>532</v>
      </c>
      <c r="B152" s="154" t="s">
        <v>67</v>
      </c>
      <c r="C152" s="160" t="s">
        <v>68</v>
      </c>
    </row>
    <row r="153" spans="1:3" ht="47.25">
      <c r="A153" s="22">
        <v>532</v>
      </c>
      <c r="B153" s="22" t="s">
        <v>71</v>
      </c>
      <c r="C153" s="15" t="s">
        <v>72</v>
      </c>
    </row>
    <row r="154" spans="1:3" ht="86.25" customHeight="1">
      <c r="A154" s="22">
        <v>532</v>
      </c>
      <c r="B154" s="22" t="s">
        <v>1065</v>
      </c>
      <c r="C154" s="15" t="s">
        <v>1066</v>
      </c>
    </row>
    <row r="155" spans="1:3" ht="35.25" customHeight="1">
      <c r="A155" s="22">
        <v>532</v>
      </c>
      <c r="B155" s="22" t="s">
        <v>1042</v>
      </c>
      <c r="C155" s="15" t="s">
        <v>1043</v>
      </c>
    </row>
    <row r="156" spans="1:3" s="31" customFormat="1" ht="31.5">
      <c r="A156" s="22">
        <v>532</v>
      </c>
      <c r="B156" s="22" t="s">
        <v>1044</v>
      </c>
      <c r="C156" s="15" t="s">
        <v>872</v>
      </c>
    </row>
    <row r="157" spans="1:3" s="31" customFormat="1" ht="63">
      <c r="A157" s="22">
        <v>532</v>
      </c>
      <c r="B157" s="22" t="s">
        <v>440</v>
      </c>
      <c r="C157" s="15" t="s">
        <v>1061</v>
      </c>
    </row>
    <row r="158" spans="1:3" s="34" customFormat="1" ht="31.5">
      <c r="A158" s="159">
        <v>533</v>
      </c>
      <c r="B158" s="159"/>
      <c r="C158" s="14" t="s">
        <v>1067</v>
      </c>
    </row>
    <row r="159" spans="1:3" ht="37.5" customHeight="1">
      <c r="A159" s="22">
        <v>533</v>
      </c>
      <c r="B159" s="22" t="s">
        <v>52</v>
      </c>
      <c r="C159" s="15" t="s">
        <v>1220</v>
      </c>
    </row>
    <row r="160" spans="1:3" ht="31.5">
      <c r="A160" s="22">
        <v>533</v>
      </c>
      <c r="B160" s="22" t="s">
        <v>53</v>
      </c>
      <c r="C160" s="15" t="s">
        <v>54</v>
      </c>
    </row>
    <row r="161" spans="1:3" ht="31.5">
      <c r="A161" s="22">
        <v>533</v>
      </c>
      <c r="B161" s="22" t="s">
        <v>55</v>
      </c>
      <c r="C161" s="15" t="s">
        <v>1221</v>
      </c>
    </row>
    <row r="162" spans="1:3" ht="31.5">
      <c r="A162" s="22">
        <v>533</v>
      </c>
      <c r="B162" s="154" t="s">
        <v>56</v>
      </c>
      <c r="C162" s="160" t="s">
        <v>92</v>
      </c>
    </row>
    <row r="163" spans="1:3" ht="14.25" customHeight="1">
      <c r="A163" s="22">
        <v>533</v>
      </c>
      <c r="B163" s="154" t="s">
        <v>67</v>
      </c>
      <c r="C163" s="160" t="s">
        <v>68</v>
      </c>
    </row>
    <row r="164" spans="1:3" ht="47.25">
      <c r="A164" s="22">
        <v>533</v>
      </c>
      <c r="B164" s="22" t="s">
        <v>71</v>
      </c>
      <c r="C164" s="15" t="s">
        <v>72</v>
      </c>
    </row>
    <row r="165" spans="1:3" s="31" customFormat="1" ht="15.75" customHeight="1">
      <c r="A165" s="22">
        <v>533</v>
      </c>
      <c r="B165" s="22" t="s">
        <v>73</v>
      </c>
      <c r="C165" s="15" t="s">
        <v>74</v>
      </c>
    </row>
    <row r="166" spans="1:3" s="31" customFormat="1" ht="31.5">
      <c r="A166" s="22">
        <v>533</v>
      </c>
      <c r="B166" s="22" t="s">
        <v>64</v>
      </c>
      <c r="C166" s="15" t="s">
        <v>65</v>
      </c>
    </row>
    <row r="167" spans="1:3" s="31" customFormat="1" ht="94.5">
      <c r="A167" s="22">
        <v>533</v>
      </c>
      <c r="B167" s="22" t="s">
        <v>1068</v>
      </c>
      <c r="C167" s="15" t="s">
        <v>1069</v>
      </c>
    </row>
    <row r="168" spans="1:3" s="31" customFormat="1" ht="47.25">
      <c r="A168" s="22">
        <v>533</v>
      </c>
      <c r="B168" s="22" t="s">
        <v>438</v>
      </c>
      <c r="C168" s="15" t="s">
        <v>439</v>
      </c>
    </row>
    <row r="169" spans="1:3" s="31" customFormat="1" ht="63">
      <c r="A169" s="22">
        <v>533</v>
      </c>
      <c r="B169" s="22" t="s">
        <v>440</v>
      </c>
      <c r="C169" s="15" t="s">
        <v>465</v>
      </c>
    </row>
    <row r="170" spans="1:3" ht="31.5">
      <c r="A170" s="159">
        <v>534</v>
      </c>
      <c r="B170" s="159"/>
      <c r="C170" s="14" t="s">
        <v>667</v>
      </c>
    </row>
    <row r="171" spans="1:3" ht="30.75" customHeight="1">
      <c r="A171" s="22">
        <v>534</v>
      </c>
      <c r="B171" s="22" t="s">
        <v>52</v>
      </c>
      <c r="C171" s="15" t="s">
        <v>575</v>
      </c>
    </row>
    <row r="172" spans="1:3" ht="31.5">
      <c r="A172" s="22">
        <v>534</v>
      </c>
      <c r="B172" s="22" t="s">
        <v>53</v>
      </c>
      <c r="C172" s="15" t="s">
        <v>54</v>
      </c>
    </row>
    <row r="173" spans="1:3" ht="31.5">
      <c r="A173" s="22">
        <v>534</v>
      </c>
      <c r="B173" s="22" t="s">
        <v>55</v>
      </c>
      <c r="C173" s="15" t="s">
        <v>1221</v>
      </c>
    </row>
    <row r="174" spans="1:3" ht="31.5">
      <c r="A174" s="22">
        <v>534</v>
      </c>
      <c r="B174" s="154" t="s">
        <v>56</v>
      </c>
      <c r="C174" s="160" t="s">
        <v>92</v>
      </c>
    </row>
    <row r="175" spans="1:3" ht="16.5" customHeight="1">
      <c r="A175" s="22">
        <v>534</v>
      </c>
      <c r="B175" s="154" t="s">
        <v>67</v>
      </c>
      <c r="C175" s="160" t="s">
        <v>68</v>
      </c>
    </row>
    <row r="176" spans="1:3" ht="63">
      <c r="A176" s="22">
        <v>534</v>
      </c>
      <c r="B176" s="22" t="s">
        <v>672</v>
      </c>
      <c r="C176" s="160" t="s">
        <v>843</v>
      </c>
    </row>
    <row r="177" spans="1:3" ht="47.25">
      <c r="A177" s="22">
        <v>534</v>
      </c>
      <c r="B177" s="22" t="s">
        <v>846</v>
      </c>
      <c r="C177" s="15" t="s">
        <v>847</v>
      </c>
    </row>
    <row r="178" spans="1:3" ht="47.25">
      <c r="A178" s="22">
        <v>534</v>
      </c>
      <c r="B178" s="22" t="s">
        <v>71</v>
      </c>
      <c r="C178" s="15" t="s">
        <v>72</v>
      </c>
    </row>
    <row r="179" spans="1:3" ht="63">
      <c r="A179" s="22">
        <v>534</v>
      </c>
      <c r="B179" s="22" t="s">
        <v>848</v>
      </c>
      <c r="C179" s="15" t="s">
        <v>849</v>
      </c>
    </row>
    <row r="180" spans="1:3" ht="78.75">
      <c r="A180" s="22">
        <v>534</v>
      </c>
      <c r="B180" s="22" t="s">
        <v>850</v>
      </c>
      <c r="C180" s="15" t="s">
        <v>851</v>
      </c>
    </row>
    <row r="181" spans="1:3" ht="126">
      <c r="A181" s="22">
        <v>534</v>
      </c>
      <c r="B181" s="22" t="s">
        <v>397</v>
      </c>
      <c r="C181" s="15" t="s">
        <v>1037</v>
      </c>
    </row>
    <row r="182" spans="1:3" ht="78.75">
      <c r="A182" s="22">
        <v>534</v>
      </c>
      <c r="B182" s="22" t="s">
        <v>1038</v>
      </c>
      <c r="C182" s="15" t="s">
        <v>775</v>
      </c>
    </row>
    <row r="183" spans="1:3" ht="78.75">
      <c r="A183" s="22">
        <v>534</v>
      </c>
      <c r="B183" s="22" t="s">
        <v>780</v>
      </c>
      <c r="C183" s="15" t="s">
        <v>781</v>
      </c>
    </row>
    <row r="184" spans="1:3" ht="78.75">
      <c r="A184" s="22">
        <v>534</v>
      </c>
      <c r="B184" s="22" t="s">
        <v>670</v>
      </c>
      <c r="C184" s="160" t="s">
        <v>671</v>
      </c>
    </row>
    <row r="185" spans="1:3" ht="47.25">
      <c r="A185" s="22">
        <v>534</v>
      </c>
      <c r="B185" s="154" t="s">
        <v>668</v>
      </c>
      <c r="C185" s="160" t="s">
        <v>669</v>
      </c>
    </row>
    <row r="186" spans="1:3" ht="53.25" customHeight="1">
      <c r="A186" s="22">
        <v>534</v>
      </c>
      <c r="B186" s="22" t="s">
        <v>844</v>
      </c>
      <c r="C186" s="15" t="s">
        <v>845</v>
      </c>
    </row>
    <row r="187" spans="1:3" s="31" customFormat="1" ht="63">
      <c r="A187" s="22">
        <v>534</v>
      </c>
      <c r="B187" s="22" t="s">
        <v>776</v>
      </c>
      <c r="C187" s="15" t="s">
        <v>777</v>
      </c>
    </row>
    <row r="188" spans="1:3" ht="110.25">
      <c r="A188" s="22">
        <v>534</v>
      </c>
      <c r="B188" s="22" t="s">
        <v>778</v>
      </c>
      <c r="C188" s="15" t="s">
        <v>779</v>
      </c>
    </row>
    <row r="189" spans="1:3" ht="63">
      <c r="A189" s="22">
        <v>534</v>
      </c>
      <c r="B189" s="22" t="s">
        <v>782</v>
      </c>
      <c r="C189" s="15" t="s">
        <v>783</v>
      </c>
    </row>
    <row r="190" spans="1:3" s="31" customFormat="1" ht="63">
      <c r="A190" s="22">
        <v>534</v>
      </c>
      <c r="B190" s="22" t="s">
        <v>440</v>
      </c>
      <c r="C190" s="15" t="s">
        <v>1061</v>
      </c>
    </row>
    <row r="191" spans="1:3" ht="15.75">
      <c r="A191" s="159">
        <v>536</v>
      </c>
      <c r="B191" s="159"/>
      <c r="C191" s="14" t="s">
        <v>784</v>
      </c>
    </row>
    <row r="192" spans="1:3" ht="34.5">
      <c r="A192" s="22">
        <v>536</v>
      </c>
      <c r="B192" s="22" t="s">
        <v>785</v>
      </c>
      <c r="C192" s="15" t="s">
        <v>786</v>
      </c>
    </row>
    <row r="193" spans="1:11" ht="36" customHeight="1">
      <c r="A193" s="22">
        <v>536</v>
      </c>
      <c r="B193" s="22" t="s">
        <v>52</v>
      </c>
      <c r="C193" s="15" t="s">
        <v>1220</v>
      </c>
    </row>
    <row r="194" spans="1:11" ht="31.5">
      <c r="A194" s="22">
        <v>536</v>
      </c>
      <c r="B194" s="22" t="s">
        <v>53</v>
      </c>
      <c r="C194" s="15" t="s">
        <v>54</v>
      </c>
    </row>
    <row r="195" spans="1:11" s="34" customFormat="1" ht="94.5">
      <c r="A195" s="22">
        <v>536</v>
      </c>
      <c r="B195" s="156" t="s">
        <v>1285</v>
      </c>
      <c r="C195" s="15" t="s">
        <v>1033</v>
      </c>
    </row>
    <row r="196" spans="1:11" s="34" customFormat="1" ht="126">
      <c r="A196" s="22">
        <v>536</v>
      </c>
      <c r="B196" s="156" t="s">
        <v>1284</v>
      </c>
      <c r="C196" s="15" t="s">
        <v>989</v>
      </c>
      <c r="I196" s="172"/>
      <c r="J196" s="172"/>
      <c r="K196" s="172"/>
    </row>
    <row r="197" spans="1:11" ht="31.5">
      <c r="A197" s="22">
        <v>536</v>
      </c>
      <c r="B197" s="22" t="s">
        <v>55</v>
      </c>
      <c r="C197" s="15" t="s">
        <v>1221</v>
      </c>
      <c r="I197" s="173"/>
      <c r="J197" s="174"/>
      <c r="K197" s="173"/>
    </row>
    <row r="198" spans="1:11" ht="31.5">
      <c r="A198" s="22">
        <v>536</v>
      </c>
      <c r="B198" s="154" t="s">
        <v>56</v>
      </c>
      <c r="C198" s="160" t="s">
        <v>92</v>
      </c>
    </row>
    <row r="199" spans="1:11" s="31" customFormat="1" ht="47.25">
      <c r="A199" s="22">
        <v>536</v>
      </c>
      <c r="B199" s="161" t="s">
        <v>787</v>
      </c>
      <c r="C199" s="160" t="s">
        <v>788</v>
      </c>
    </row>
    <row r="200" spans="1:11" s="31" customFormat="1" ht="47.25">
      <c r="A200" s="22">
        <v>536</v>
      </c>
      <c r="B200" s="161" t="s">
        <v>66</v>
      </c>
      <c r="C200" s="160" t="s">
        <v>485</v>
      </c>
    </row>
    <row r="201" spans="1:11" s="31" customFormat="1" ht="31.5">
      <c r="A201" s="22">
        <v>536</v>
      </c>
      <c r="B201" s="22" t="s">
        <v>64</v>
      </c>
      <c r="C201" s="15" t="s">
        <v>65</v>
      </c>
    </row>
    <row r="202" spans="1:11" s="31" customFormat="1" ht="94.5">
      <c r="A202" s="22">
        <v>536</v>
      </c>
      <c r="B202" s="22" t="s">
        <v>1068</v>
      </c>
      <c r="C202" s="15" t="s">
        <v>793</v>
      </c>
    </row>
    <row r="203" spans="1:11" ht="20.25" customHeight="1">
      <c r="A203" s="22">
        <v>536</v>
      </c>
      <c r="B203" s="154" t="s">
        <v>67</v>
      </c>
      <c r="C203" s="160" t="s">
        <v>68</v>
      </c>
    </row>
    <row r="204" spans="1:11" ht="47.25">
      <c r="A204" s="22">
        <v>536</v>
      </c>
      <c r="B204" s="22" t="s">
        <v>71</v>
      </c>
      <c r="C204" s="15" t="s">
        <v>72</v>
      </c>
    </row>
    <row r="205" spans="1:11" ht="64.5" customHeight="1">
      <c r="A205" s="22">
        <v>536</v>
      </c>
      <c r="B205" s="22" t="s">
        <v>791</v>
      </c>
      <c r="C205" s="160" t="s">
        <v>792</v>
      </c>
    </row>
    <row r="206" spans="1:11" ht="47.25">
      <c r="A206" s="22">
        <v>536</v>
      </c>
      <c r="B206" s="22" t="s">
        <v>789</v>
      </c>
      <c r="C206" s="15" t="s">
        <v>790</v>
      </c>
    </row>
    <row r="207" spans="1:11" s="31" customFormat="1" ht="23.25" customHeight="1">
      <c r="A207" s="22">
        <v>536</v>
      </c>
      <c r="B207" s="22" t="s">
        <v>73</v>
      </c>
      <c r="C207" s="15" t="s">
        <v>74</v>
      </c>
    </row>
    <row r="208" spans="1:11" s="31" customFormat="1" ht="47.25">
      <c r="A208" s="22">
        <v>536</v>
      </c>
      <c r="B208" s="22" t="s">
        <v>438</v>
      </c>
      <c r="C208" s="15" t="s">
        <v>439</v>
      </c>
    </row>
    <row r="209" spans="1:3" s="31" customFormat="1" ht="63">
      <c r="A209" s="22">
        <v>536</v>
      </c>
      <c r="B209" s="22" t="s">
        <v>440</v>
      </c>
      <c r="C209" s="15" t="s">
        <v>465</v>
      </c>
    </row>
    <row r="210" spans="1:3" ht="31.5">
      <c r="A210" s="159">
        <v>538</v>
      </c>
      <c r="B210" s="154"/>
      <c r="C210" s="14" t="s">
        <v>45</v>
      </c>
    </row>
    <row r="211" spans="1:3" s="31" customFormat="1" ht="100.5" customHeight="1">
      <c r="A211" s="22">
        <v>538</v>
      </c>
      <c r="B211" s="22" t="s">
        <v>794</v>
      </c>
      <c r="C211" s="15" t="s">
        <v>1113</v>
      </c>
    </row>
    <row r="212" spans="1:3" ht="94.5">
      <c r="A212" s="22">
        <v>538</v>
      </c>
      <c r="B212" s="22" t="s">
        <v>1114</v>
      </c>
      <c r="C212" s="15" t="s">
        <v>1089</v>
      </c>
    </row>
    <row r="213" spans="1:3" ht="63">
      <c r="A213" s="22">
        <v>538</v>
      </c>
      <c r="B213" s="22" t="s">
        <v>1090</v>
      </c>
      <c r="C213" s="15" t="s">
        <v>577</v>
      </c>
    </row>
    <row r="214" spans="1:3" ht="47.25">
      <c r="A214" s="22">
        <v>538</v>
      </c>
      <c r="B214" s="22" t="s">
        <v>578</v>
      </c>
      <c r="C214" s="15" t="s">
        <v>579</v>
      </c>
    </row>
    <row r="215" spans="1:3" ht="47.25">
      <c r="A215" s="22">
        <v>538</v>
      </c>
      <c r="B215" s="22" t="s">
        <v>489</v>
      </c>
      <c r="C215" s="15" t="s">
        <v>490</v>
      </c>
    </row>
    <row r="216" spans="1:3" ht="38.25" customHeight="1">
      <c r="A216" s="22">
        <v>538</v>
      </c>
      <c r="B216" s="22" t="s">
        <v>52</v>
      </c>
      <c r="C216" s="15" t="s">
        <v>1220</v>
      </c>
    </row>
    <row r="217" spans="1:3" ht="31.5">
      <c r="A217" s="22">
        <v>538</v>
      </c>
      <c r="B217" s="22" t="s">
        <v>53</v>
      </c>
      <c r="C217" s="15" t="s">
        <v>54</v>
      </c>
    </row>
    <row r="218" spans="1:3" ht="31.5">
      <c r="A218" s="22">
        <v>538</v>
      </c>
      <c r="B218" s="22" t="s">
        <v>491</v>
      </c>
      <c r="C218" s="15" t="s">
        <v>492</v>
      </c>
    </row>
    <row r="219" spans="1:3" ht="94.5">
      <c r="A219" s="22">
        <v>538</v>
      </c>
      <c r="B219" s="22" t="s">
        <v>493</v>
      </c>
      <c r="C219" s="15" t="s">
        <v>494</v>
      </c>
    </row>
    <row r="220" spans="1:3" s="31" customFormat="1" ht="63">
      <c r="A220" s="22">
        <v>538</v>
      </c>
      <c r="B220" s="22" t="s">
        <v>495</v>
      </c>
      <c r="C220" s="15" t="s">
        <v>981</v>
      </c>
    </row>
    <row r="221" spans="1:3" ht="63">
      <c r="A221" s="22">
        <v>538</v>
      </c>
      <c r="B221" s="22" t="s">
        <v>982</v>
      </c>
      <c r="C221" s="15" t="s">
        <v>983</v>
      </c>
    </row>
    <row r="222" spans="1:3" ht="31.5">
      <c r="A222" s="22">
        <v>538</v>
      </c>
      <c r="B222" s="22" t="s">
        <v>55</v>
      </c>
      <c r="C222" s="15" t="s">
        <v>1221</v>
      </c>
    </row>
    <row r="223" spans="1:3" ht="31.5">
      <c r="A223" s="22">
        <v>538</v>
      </c>
      <c r="B223" s="154" t="s">
        <v>56</v>
      </c>
      <c r="C223" s="160" t="s">
        <v>92</v>
      </c>
    </row>
    <row r="224" spans="1:3" ht="63">
      <c r="A224" s="22">
        <v>538</v>
      </c>
      <c r="B224" s="154" t="s">
        <v>984</v>
      </c>
      <c r="C224" s="160" t="s">
        <v>985</v>
      </c>
    </row>
    <row r="225" spans="1:3" s="34" customFormat="1" ht="18" customHeight="1">
      <c r="A225" s="22">
        <v>538</v>
      </c>
      <c r="B225" s="154" t="s">
        <v>67</v>
      </c>
      <c r="C225" s="160" t="s">
        <v>68</v>
      </c>
    </row>
    <row r="226" spans="1:3" ht="47.25">
      <c r="A226" s="22">
        <v>538</v>
      </c>
      <c r="B226" s="22" t="s">
        <v>71</v>
      </c>
      <c r="C226" s="15" t="s">
        <v>72</v>
      </c>
    </row>
    <row r="227" spans="1:3" ht="78.75">
      <c r="A227" s="22">
        <v>538</v>
      </c>
      <c r="B227" s="22" t="s">
        <v>1258</v>
      </c>
      <c r="C227" s="15" t="s">
        <v>1259</v>
      </c>
    </row>
    <row r="228" spans="1:3" s="31" customFormat="1" ht="63">
      <c r="A228" s="22">
        <v>538</v>
      </c>
      <c r="B228" s="22" t="s">
        <v>440</v>
      </c>
      <c r="C228" s="15" t="s">
        <v>1061</v>
      </c>
    </row>
    <row r="229" spans="1:3" s="4" customFormat="1" ht="15.75" customHeight="1">
      <c r="A229" s="162" t="s">
        <v>1260</v>
      </c>
      <c r="B229" s="162"/>
      <c r="C229" s="162"/>
    </row>
    <row r="230" spans="1:3" s="4" customFormat="1" ht="17.25" customHeight="1">
      <c r="A230" s="210" t="s">
        <v>1</v>
      </c>
      <c r="B230" s="210"/>
      <c r="C230" s="210"/>
    </row>
    <row r="231" spans="1:3" s="4" customFormat="1" ht="18.75" customHeight="1">
      <c r="A231" s="213" t="s">
        <v>1261</v>
      </c>
      <c r="B231" s="213"/>
      <c r="C231" s="213"/>
    </row>
    <row r="232" spans="1:3" s="4" customFormat="1" ht="15" customHeight="1">
      <c r="A232" s="213" t="s">
        <v>2</v>
      </c>
      <c r="B232" s="213"/>
      <c r="C232" s="213"/>
    </row>
    <row r="233" spans="1:3" s="4" customFormat="1" ht="27.75" customHeight="1">
      <c r="A233" s="213" t="s">
        <v>0</v>
      </c>
      <c r="B233" s="213"/>
      <c r="C233" s="213"/>
    </row>
    <row r="234" spans="1:3" s="211" customFormat="1" ht="13.5" customHeight="1">
      <c r="A234" s="213" t="s">
        <v>852</v>
      </c>
      <c r="B234" s="213"/>
      <c r="C234" s="213"/>
    </row>
    <row r="235" spans="1:3" s="27" customFormat="1" ht="53.25" customHeight="1">
      <c r="A235" s="225" t="s">
        <v>1338</v>
      </c>
      <c r="B235" s="213"/>
      <c r="C235" s="213"/>
    </row>
    <row r="236" spans="1:3" s="165" customFormat="1" ht="18.75" customHeight="1">
      <c r="A236" s="164"/>
      <c r="B236" s="164"/>
      <c r="C236" s="164"/>
    </row>
    <row r="237" spans="1:3" s="163" customFormat="1" ht="15.75" customHeight="1">
      <c r="A237" s="164"/>
      <c r="B237" s="164"/>
      <c r="C237" s="164"/>
    </row>
    <row r="238" spans="1:3" s="163" customFormat="1" ht="15" customHeight="1">
      <c r="A238" s="164"/>
      <c r="B238" s="164"/>
      <c r="C238" s="164"/>
    </row>
    <row r="239" spans="1:3" ht="15" customHeight="1">
      <c r="A239" s="164"/>
      <c r="B239" s="164"/>
      <c r="C239" s="164"/>
    </row>
    <row r="240" spans="1:3" ht="15.75">
      <c r="A240" s="166"/>
      <c r="B240" s="166"/>
      <c r="C240" s="166"/>
    </row>
    <row r="241" spans="1:3" ht="15.75">
      <c r="A241" s="166"/>
      <c r="B241" s="166"/>
      <c r="C241" s="166"/>
    </row>
    <row r="242" spans="1:3" ht="15.75">
      <c r="A242" s="166"/>
      <c r="B242" s="166"/>
      <c r="C242" s="166"/>
    </row>
    <row r="243" spans="1:3" ht="15.75">
      <c r="A243" s="166"/>
      <c r="B243" s="166"/>
      <c r="C243" s="166"/>
    </row>
    <row r="244" spans="1:3" ht="15.75">
      <c r="A244" s="166"/>
      <c r="B244" s="166"/>
      <c r="C244" s="166"/>
    </row>
    <row r="245" spans="1:3" ht="15.75">
      <c r="A245" s="166"/>
      <c r="B245" s="166"/>
      <c r="C245" s="166"/>
    </row>
    <row r="246" spans="1:3" ht="15.75">
      <c r="A246" s="166"/>
      <c r="B246" s="166"/>
      <c r="C246" s="166"/>
    </row>
    <row r="247" spans="1:3" ht="15.75">
      <c r="A247" s="166"/>
      <c r="B247" s="166"/>
      <c r="C247" s="166"/>
    </row>
    <row r="248" spans="1:3" ht="15.75">
      <c r="A248" s="166"/>
      <c r="B248" s="166"/>
      <c r="C248" s="166"/>
    </row>
    <row r="249" spans="1:3" ht="15.75">
      <c r="A249" s="166"/>
      <c r="B249" s="166"/>
      <c r="C249" s="166"/>
    </row>
    <row r="250" spans="1:3" ht="15.75">
      <c r="A250" s="166"/>
      <c r="B250" s="166"/>
      <c r="C250" s="166"/>
    </row>
    <row r="251" spans="1:3" ht="15.75">
      <c r="A251" s="166"/>
      <c r="B251" s="166"/>
      <c r="C251" s="166"/>
    </row>
    <row r="252" spans="1:3" ht="15.75">
      <c r="A252" s="166"/>
      <c r="B252" s="166"/>
      <c r="C252" s="166"/>
    </row>
    <row r="253" spans="1:3" ht="15.75">
      <c r="A253" s="166"/>
      <c r="B253" s="166"/>
      <c r="C253" s="166"/>
    </row>
    <row r="254" spans="1:3" ht="15.75">
      <c r="A254" s="166"/>
      <c r="B254" s="166"/>
      <c r="C254" s="166"/>
    </row>
    <row r="255" spans="1:3" ht="15.75">
      <c r="A255" s="166"/>
      <c r="B255" s="166"/>
      <c r="C255" s="166"/>
    </row>
    <row r="256" spans="1:3" ht="15.75">
      <c r="A256" s="166"/>
      <c r="B256" s="166"/>
      <c r="C256" s="166"/>
    </row>
    <row r="257" spans="1:3" ht="15.75">
      <c r="A257" s="166"/>
      <c r="B257" s="166"/>
      <c r="C257" s="166"/>
    </row>
    <row r="258" spans="1:3" ht="15.75">
      <c r="A258" s="166"/>
      <c r="B258" s="166"/>
      <c r="C258" s="166"/>
    </row>
    <row r="259" spans="1:3" ht="15.75">
      <c r="A259" s="166"/>
      <c r="B259" s="166"/>
      <c r="C259" s="166"/>
    </row>
    <row r="260" spans="1:3" ht="15.75">
      <c r="A260" s="166"/>
      <c r="B260" s="166"/>
      <c r="C260" s="166"/>
    </row>
    <row r="261" spans="1:3" ht="15.75">
      <c r="A261" s="166"/>
      <c r="B261" s="166"/>
      <c r="C261" s="166"/>
    </row>
    <row r="262" spans="1:3" ht="15.75">
      <c r="A262" s="166"/>
      <c r="B262" s="166"/>
      <c r="C262" s="166"/>
    </row>
    <row r="263" spans="1:3" ht="15.75">
      <c r="A263" s="8"/>
      <c r="B263" s="8"/>
      <c r="C263" s="8"/>
    </row>
    <row r="264" spans="1:3" ht="15.75">
      <c r="A264" s="8"/>
      <c r="B264" s="8"/>
      <c r="C264" s="8"/>
    </row>
    <row r="265" spans="1:3" ht="15.75">
      <c r="A265" s="8"/>
      <c r="B265" s="8"/>
      <c r="C265" s="8"/>
    </row>
    <row r="266" spans="1:3" ht="15.75">
      <c r="A266" s="8"/>
      <c r="B266" s="8"/>
      <c r="C266" s="8"/>
    </row>
    <row r="267" spans="1:3" ht="15.75">
      <c r="A267" s="8"/>
      <c r="B267" s="8"/>
      <c r="C267" s="8"/>
    </row>
    <row r="268" spans="1:3" ht="15.75">
      <c r="A268" s="8"/>
      <c r="B268" s="8"/>
      <c r="C268" s="8"/>
    </row>
    <row r="269" spans="1:3" ht="15.75">
      <c r="A269" s="8"/>
      <c r="B269" s="8"/>
      <c r="C269" s="8"/>
    </row>
    <row r="270" spans="1:3" ht="15.75">
      <c r="A270" s="8"/>
      <c r="B270" s="8"/>
      <c r="C270" s="8"/>
    </row>
    <row r="271" spans="1:3" ht="15.75">
      <c r="A271" s="8"/>
      <c r="B271" s="8"/>
      <c r="C271" s="8"/>
    </row>
    <row r="272" spans="1:3" ht="15.75">
      <c r="A272" s="8"/>
      <c r="B272" s="8"/>
      <c r="C272" s="8"/>
    </row>
    <row r="273" spans="1:3" ht="15.75">
      <c r="A273" s="8"/>
      <c r="B273" s="8"/>
      <c r="C273" s="8"/>
    </row>
    <row r="274" spans="1:3" ht="15.75">
      <c r="A274" s="8"/>
      <c r="B274" s="8"/>
      <c r="C274" s="8"/>
    </row>
    <row r="275" spans="1:3" ht="15.75">
      <c r="A275" s="8"/>
      <c r="B275" s="8"/>
      <c r="C275" s="8"/>
    </row>
    <row r="276" spans="1:3" ht="15.75">
      <c r="A276" s="8"/>
      <c r="B276" s="8"/>
      <c r="C276" s="8"/>
    </row>
    <row r="277" spans="1:3" ht="15.75">
      <c r="A277" s="8"/>
      <c r="B277" s="8"/>
      <c r="C277" s="8"/>
    </row>
    <row r="278" spans="1:3" ht="15.75">
      <c r="A278" s="8"/>
      <c r="B278" s="8"/>
      <c r="C278" s="8"/>
    </row>
    <row r="279" spans="1:3" ht="15.75">
      <c r="A279" s="8"/>
      <c r="B279" s="8"/>
      <c r="C279" s="8"/>
    </row>
    <row r="280" spans="1:3" ht="15.75">
      <c r="A280" s="8"/>
      <c r="B280" s="8"/>
      <c r="C280" s="8"/>
    </row>
    <row r="281" spans="1:3" ht="15.75">
      <c r="A281" s="8"/>
      <c r="B281" s="8"/>
      <c r="C281" s="8"/>
    </row>
    <row r="282" spans="1:3" ht="15.75">
      <c r="A282" s="8"/>
      <c r="B282" s="8"/>
      <c r="C282" s="8"/>
    </row>
    <row r="283" spans="1:3" ht="15.75">
      <c r="A283" s="8"/>
      <c r="B283" s="8"/>
      <c r="C283" s="8"/>
    </row>
    <row r="284" spans="1:3" ht="15.75">
      <c r="A284" s="8"/>
      <c r="B284" s="8"/>
      <c r="C284" s="8"/>
    </row>
    <row r="285" spans="1:3" ht="15.75">
      <c r="A285" s="8"/>
      <c r="B285" s="8"/>
      <c r="C285" s="8"/>
    </row>
    <row r="286" spans="1:3" ht="15.75">
      <c r="A286" s="8"/>
      <c r="B286" s="8"/>
      <c r="C286" s="8"/>
    </row>
    <row r="287" spans="1:3" ht="15.75">
      <c r="A287" s="8"/>
      <c r="B287" s="8"/>
      <c r="C287" s="8"/>
    </row>
    <row r="288" spans="1:3" ht="15.75">
      <c r="A288" s="8"/>
      <c r="B288" s="8"/>
      <c r="C288" s="8"/>
    </row>
    <row r="289" spans="1:3" ht="15.75">
      <c r="A289" s="8"/>
      <c r="B289" s="8"/>
      <c r="C289" s="8"/>
    </row>
    <row r="290" spans="1:3" ht="15.75">
      <c r="A290" s="8"/>
      <c r="B290" s="8"/>
      <c r="C290" s="8"/>
    </row>
    <row r="291" spans="1:3" ht="15.75">
      <c r="A291" s="8"/>
      <c r="B291" s="8"/>
      <c r="C291" s="8"/>
    </row>
    <row r="292" spans="1:3" ht="15.75">
      <c r="A292" s="8"/>
      <c r="B292" s="8"/>
      <c r="C292" s="8"/>
    </row>
    <row r="293" spans="1:3" ht="15.75">
      <c r="A293" s="8"/>
      <c r="B293" s="8"/>
      <c r="C293" s="8"/>
    </row>
    <row r="294" spans="1:3" ht="15.75">
      <c r="A294" s="8"/>
      <c r="B294" s="8"/>
      <c r="C294" s="8"/>
    </row>
    <row r="295" spans="1:3" ht="15.75">
      <c r="A295" s="8"/>
      <c r="B295" s="8"/>
      <c r="C295" s="8"/>
    </row>
    <row r="296" spans="1:3" ht="15.75">
      <c r="A296" s="8"/>
      <c r="B296" s="8"/>
      <c r="C296" s="8"/>
    </row>
    <row r="297" spans="1:3" ht="15.75">
      <c r="A297" s="8"/>
      <c r="B297" s="8"/>
      <c r="C297" s="8"/>
    </row>
    <row r="298" spans="1:3" ht="15.75">
      <c r="A298" s="8"/>
      <c r="B298" s="8"/>
      <c r="C298" s="8"/>
    </row>
    <row r="299" spans="1:3" ht="15.75">
      <c r="A299" s="8"/>
      <c r="B299" s="8"/>
      <c r="C299" s="8"/>
    </row>
    <row r="300" spans="1:3" ht="15.75">
      <c r="A300" s="8"/>
      <c r="B300" s="8"/>
      <c r="C300" s="8"/>
    </row>
    <row r="301" spans="1:3" ht="15.75">
      <c r="A301" s="8"/>
      <c r="B301" s="8"/>
      <c r="C301" s="8"/>
    </row>
    <row r="302" spans="1:3" ht="15.75">
      <c r="A302" s="8"/>
      <c r="B302" s="8"/>
      <c r="C302" s="8"/>
    </row>
    <row r="303" spans="1:3" ht="15.75">
      <c r="A303" s="8"/>
      <c r="B303" s="8"/>
      <c r="C303" s="8"/>
    </row>
    <row r="304" spans="1:3" ht="15.75">
      <c r="A304" s="8"/>
      <c r="B304" s="8"/>
      <c r="C304" s="8"/>
    </row>
    <row r="305" spans="1:3" ht="15.75">
      <c r="A305" s="8"/>
      <c r="B305" s="8"/>
      <c r="C305" s="8"/>
    </row>
    <row r="306" spans="1:3" ht="15.75">
      <c r="A306" s="8"/>
      <c r="B306" s="8"/>
      <c r="C306" s="8"/>
    </row>
    <row r="307" spans="1:3" ht="15.75">
      <c r="A307" s="8"/>
      <c r="B307" s="8"/>
      <c r="C307" s="8"/>
    </row>
    <row r="308" spans="1:3" ht="15.75">
      <c r="A308" s="8"/>
      <c r="B308" s="8"/>
      <c r="C308" s="8"/>
    </row>
    <row r="309" spans="1:3" ht="15.75">
      <c r="A309" s="8"/>
      <c r="B309" s="8"/>
      <c r="C309" s="8"/>
    </row>
    <row r="310" spans="1:3" ht="15.75">
      <c r="A310" s="8"/>
      <c r="B310" s="8"/>
      <c r="C310" s="8"/>
    </row>
    <row r="311" spans="1:3" ht="15.75">
      <c r="A311" s="8"/>
      <c r="B311" s="8"/>
      <c r="C311" s="8"/>
    </row>
    <row r="312" spans="1:3" ht="15.75">
      <c r="A312" s="8"/>
      <c r="B312" s="8"/>
      <c r="C312" s="8"/>
    </row>
    <row r="313" spans="1:3" ht="15.75">
      <c r="A313" s="8"/>
      <c r="B313" s="8"/>
      <c r="C313" s="8"/>
    </row>
    <row r="314" spans="1:3" ht="15.75">
      <c r="A314" s="8"/>
      <c r="B314" s="8"/>
      <c r="C314" s="8"/>
    </row>
    <row r="315" spans="1:3" ht="15.75">
      <c r="A315" s="8"/>
      <c r="B315" s="8"/>
      <c r="C315" s="8"/>
    </row>
    <row r="316" spans="1:3" ht="15.75">
      <c r="A316" s="8"/>
      <c r="B316" s="8"/>
      <c r="C316" s="8"/>
    </row>
    <row r="317" spans="1:3" ht="15.75">
      <c r="A317" s="8"/>
      <c r="B317" s="8"/>
      <c r="C317" s="8"/>
    </row>
    <row r="318" spans="1:3" ht="15.75">
      <c r="A318" s="8"/>
      <c r="B318" s="8"/>
      <c r="C318" s="8"/>
    </row>
    <row r="319" spans="1:3" ht="15.75">
      <c r="A319" s="8"/>
      <c r="B319" s="8"/>
      <c r="C319" s="8"/>
    </row>
    <row r="320" spans="1:3" ht="15.75">
      <c r="A320" s="8"/>
      <c r="B320" s="8"/>
      <c r="C320" s="8"/>
    </row>
    <row r="321" spans="1:3" ht="15.75">
      <c r="A321" s="8"/>
      <c r="B321" s="8"/>
      <c r="C321" s="8"/>
    </row>
    <row r="322" spans="1:3" ht="15.75">
      <c r="A322" s="8"/>
      <c r="B322" s="8"/>
      <c r="C322" s="8"/>
    </row>
    <row r="323" spans="1:3" ht="15.75">
      <c r="A323" s="8"/>
      <c r="B323" s="8"/>
      <c r="C323" s="8"/>
    </row>
    <row r="324" spans="1:3" ht="15.75">
      <c r="A324" s="8"/>
      <c r="B324" s="8"/>
      <c r="C324" s="8"/>
    </row>
    <row r="325" spans="1:3" ht="15.75">
      <c r="A325" s="8"/>
      <c r="B325" s="8"/>
      <c r="C325" s="8"/>
    </row>
    <row r="326" spans="1:3" ht="15.75">
      <c r="A326" s="8"/>
      <c r="B326" s="8"/>
      <c r="C326" s="8"/>
    </row>
    <row r="327" spans="1:3" ht="15.75">
      <c r="A327" s="8"/>
      <c r="B327" s="8"/>
      <c r="C327" s="8"/>
    </row>
    <row r="328" spans="1:3" ht="15.75">
      <c r="A328" s="8"/>
      <c r="B328" s="8"/>
      <c r="C328" s="8"/>
    </row>
    <row r="329" spans="1:3" ht="15.75">
      <c r="A329" s="8"/>
      <c r="B329" s="8"/>
      <c r="C329" s="8"/>
    </row>
    <row r="330" spans="1:3" ht="15">
      <c r="A330" s="163"/>
      <c r="B330" s="163"/>
      <c r="C330" s="163"/>
    </row>
    <row r="331" spans="1:3" ht="15">
      <c r="A331" s="163"/>
      <c r="B331" s="163"/>
      <c r="C331" s="163"/>
    </row>
    <row r="332" spans="1:3" ht="15">
      <c r="A332" s="163"/>
      <c r="B332" s="163"/>
      <c r="C332" s="163"/>
    </row>
    <row r="333" spans="1:3" ht="15">
      <c r="A333" s="163"/>
      <c r="B333" s="163"/>
      <c r="C333" s="163"/>
    </row>
    <row r="334" spans="1:3" ht="15">
      <c r="A334" s="163"/>
      <c r="B334" s="163"/>
      <c r="C334" s="163"/>
    </row>
    <row r="335" spans="1:3" ht="15">
      <c r="A335" s="163"/>
      <c r="B335" s="163"/>
      <c r="C335" s="163"/>
    </row>
    <row r="336" spans="1:3" ht="15">
      <c r="A336" s="163"/>
      <c r="B336" s="163"/>
      <c r="C336" s="163"/>
    </row>
    <row r="337" spans="1:3" ht="15">
      <c r="A337" s="163"/>
      <c r="B337" s="163"/>
      <c r="C337" s="163"/>
    </row>
    <row r="338" spans="1:3" ht="15">
      <c r="A338" s="163"/>
      <c r="B338" s="163"/>
      <c r="C338" s="163"/>
    </row>
    <row r="339" spans="1:3" ht="15">
      <c r="A339" s="163"/>
      <c r="B339" s="163"/>
      <c r="C339" s="163"/>
    </row>
    <row r="340" spans="1:3" ht="15">
      <c r="A340" s="163"/>
      <c r="B340" s="163"/>
      <c r="C340" s="163"/>
    </row>
    <row r="341" spans="1:3" ht="15">
      <c r="A341" s="163"/>
      <c r="B341" s="163"/>
      <c r="C341" s="163"/>
    </row>
    <row r="342" spans="1:3" ht="15">
      <c r="A342" s="163"/>
      <c r="B342" s="163"/>
      <c r="C342" s="163"/>
    </row>
    <row r="343" spans="1:3" ht="15">
      <c r="A343" s="163"/>
      <c r="B343" s="163"/>
      <c r="C343" s="163"/>
    </row>
    <row r="344" spans="1:3" ht="15">
      <c r="A344" s="163"/>
      <c r="B344" s="163"/>
      <c r="C344" s="163"/>
    </row>
    <row r="345" spans="1:3" ht="15">
      <c r="A345" s="163"/>
      <c r="B345" s="163"/>
      <c r="C345" s="163"/>
    </row>
    <row r="346" spans="1:3" ht="15">
      <c r="A346" s="163"/>
      <c r="B346" s="163"/>
      <c r="C346" s="163"/>
    </row>
    <row r="347" spans="1:3" ht="15">
      <c r="A347" s="163"/>
      <c r="B347" s="163"/>
      <c r="C347" s="163"/>
    </row>
    <row r="348" spans="1:3" ht="15">
      <c r="A348" s="163"/>
      <c r="B348" s="163"/>
      <c r="C348" s="163"/>
    </row>
    <row r="349" spans="1:3" ht="15">
      <c r="A349" s="163"/>
      <c r="B349" s="163"/>
      <c r="C349" s="163"/>
    </row>
    <row r="350" spans="1:3" ht="15">
      <c r="A350" s="163"/>
      <c r="B350" s="163"/>
      <c r="C350" s="163"/>
    </row>
    <row r="351" spans="1:3" ht="15">
      <c r="A351" s="163"/>
      <c r="B351" s="163"/>
      <c r="C351" s="163"/>
    </row>
    <row r="352" spans="1:3" ht="15">
      <c r="A352" s="163"/>
      <c r="B352" s="163"/>
      <c r="C352" s="163"/>
    </row>
    <row r="353" spans="1:3" ht="15">
      <c r="A353" s="163"/>
      <c r="B353" s="163"/>
      <c r="C353" s="163"/>
    </row>
    <row r="354" spans="1:3" ht="15">
      <c r="A354" s="163"/>
      <c r="B354" s="163"/>
      <c r="C354" s="163"/>
    </row>
    <row r="355" spans="1:3" ht="15">
      <c r="A355" s="163"/>
      <c r="B355" s="163"/>
      <c r="C355" s="163"/>
    </row>
    <row r="356" spans="1:3" ht="15">
      <c r="A356" s="163"/>
      <c r="B356" s="163"/>
      <c r="C356" s="163"/>
    </row>
    <row r="357" spans="1:3" ht="15">
      <c r="A357" s="163"/>
      <c r="B357" s="163"/>
      <c r="C357" s="163"/>
    </row>
    <row r="358" spans="1:3" ht="15">
      <c r="A358" s="163"/>
      <c r="B358" s="163"/>
      <c r="C358" s="163"/>
    </row>
    <row r="359" spans="1:3" ht="15">
      <c r="A359" s="163"/>
      <c r="B359" s="163"/>
      <c r="C359" s="163"/>
    </row>
    <row r="360" spans="1:3" ht="15">
      <c r="A360" s="163"/>
      <c r="B360" s="163"/>
      <c r="C360" s="163"/>
    </row>
    <row r="361" spans="1:3" ht="15">
      <c r="A361" s="163"/>
      <c r="B361" s="163"/>
      <c r="C361" s="163"/>
    </row>
    <row r="362" spans="1:3" ht="15">
      <c r="A362" s="163"/>
      <c r="B362" s="163"/>
      <c r="C362" s="163"/>
    </row>
    <row r="363" spans="1:3" ht="15">
      <c r="A363" s="163"/>
      <c r="B363" s="163"/>
      <c r="C363" s="163"/>
    </row>
    <row r="364" spans="1:3" ht="15">
      <c r="A364" s="163"/>
      <c r="B364" s="163"/>
      <c r="C364" s="163"/>
    </row>
    <row r="365" spans="1:3" ht="15">
      <c r="A365" s="163"/>
      <c r="B365" s="163"/>
      <c r="C365" s="163"/>
    </row>
    <row r="366" spans="1:3" ht="15">
      <c r="A366" s="163"/>
      <c r="B366" s="163"/>
      <c r="C366" s="163"/>
    </row>
    <row r="367" spans="1:3" ht="15">
      <c r="A367" s="163"/>
      <c r="B367" s="163"/>
      <c r="C367" s="163"/>
    </row>
    <row r="368" spans="1:3" ht="15">
      <c r="A368" s="163"/>
      <c r="B368" s="163"/>
      <c r="C368" s="163"/>
    </row>
    <row r="369" spans="1:3" ht="15">
      <c r="A369" s="163"/>
      <c r="B369" s="163"/>
      <c r="C369" s="163"/>
    </row>
    <row r="370" spans="1:3" ht="15">
      <c r="A370" s="163"/>
      <c r="B370" s="163"/>
      <c r="C370" s="163"/>
    </row>
    <row r="371" spans="1:3" ht="15">
      <c r="A371" s="163"/>
      <c r="B371" s="163"/>
      <c r="C371" s="163"/>
    </row>
    <row r="372" spans="1:3" ht="15">
      <c r="A372" s="163"/>
      <c r="B372" s="163"/>
      <c r="C372" s="163"/>
    </row>
    <row r="373" spans="1:3" ht="15">
      <c r="A373" s="163"/>
      <c r="B373" s="163"/>
      <c r="C373" s="163"/>
    </row>
    <row r="374" spans="1:3" ht="15">
      <c r="A374" s="163"/>
      <c r="B374" s="163"/>
      <c r="C374" s="163"/>
    </row>
    <row r="375" spans="1:3" ht="15">
      <c r="A375" s="163"/>
      <c r="B375" s="163"/>
      <c r="C375" s="163"/>
    </row>
    <row r="376" spans="1:3" ht="15">
      <c r="A376" s="163"/>
      <c r="B376" s="163"/>
      <c r="C376" s="163"/>
    </row>
    <row r="377" spans="1:3" ht="15">
      <c r="A377" s="163"/>
      <c r="B377" s="163"/>
      <c r="C377" s="163"/>
    </row>
    <row r="378" spans="1:3" ht="15">
      <c r="A378" s="163"/>
      <c r="B378" s="163"/>
      <c r="C378" s="163"/>
    </row>
    <row r="379" spans="1:3" ht="15">
      <c r="A379" s="163"/>
      <c r="B379" s="163"/>
      <c r="C379" s="163"/>
    </row>
    <row r="380" spans="1:3" ht="15">
      <c r="A380" s="163"/>
      <c r="B380" s="163"/>
      <c r="C380" s="163"/>
    </row>
    <row r="381" spans="1:3" ht="15">
      <c r="A381" s="163"/>
      <c r="B381" s="163"/>
      <c r="C381" s="163"/>
    </row>
    <row r="382" spans="1:3" ht="15">
      <c r="A382" s="163"/>
      <c r="B382" s="163"/>
      <c r="C382" s="163"/>
    </row>
    <row r="383" spans="1:3" ht="15">
      <c r="A383" s="163"/>
      <c r="B383" s="163"/>
      <c r="C383" s="163"/>
    </row>
    <row r="384" spans="1:3" ht="15">
      <c r="A384" s="163"/>
      <c r="B384" s="163"/>
      <c r="C384" s="163"/>
    </row>
    <row r="385" spans="1:3" ht="15">
      <c r="A385" s="163"/>
      <c r="B385" s="163"/>
      <c r="C385" s="163"/>
    </row>
    <row r="386" spans="1:3" ht="15">
      <c r="A386" s="163"/>
      <c r="B386" s="163"/>
      <c r="C386" s="163"/>
    </row>
    <row r="387" spans="1:3" ht="15">
      <c r="A387" s="163"/>
      <c r="B387" s="163"/>
      <c r="C387" s="163"/>
    </row>
    <row r="388" spans="1:3" ht="15">
      <c r="A388" s="163"/>
      <c r="B388" s="163"/>
      <c r="C388" s="163"/>
    </row>
    <row r="389" spans="1:3" ht="15">
      <c r="A389" s="163"/>
      <c r="B389" s="163"/>
      <c r="C389" s="163"/>
    </row>
    <row r="390" spans="1:3" ht="15">
      <c r="A390" s="163"/>
      <c r="B390" s="163"/>
      <c r="C390" s="163"/>
    </row>
    <row r="391" spans="1:3" ht="15">
      <c r="A391" s="163"/>
      <c r="B391" s="163"/>
      <c r="C391" s="163"/>
    </row>
    <row r="392" spans="1:3" ht="15">
      <c r="A392" s="163"/>
      <c r="B392" s="163"/>
      <c r="C392" s="163"/>
    </row>
    <row r="393" spans="1:3" ht="15">
      <c r="A393" s="163"/>
      <c r="B393" s="163"/>
      <c r="C393" s="163"/>
    </row>
    <row r="394" spans="1:3" ht="15">
      <c r="A394" s="163"/>
      <c r="B394" s="163"/>
      <c r="C394" s="163"/>
    </row>
    <row r="395" spans="1:3" ht="15">
      <c r="A395" s="163"/>
      <c r="B395" s="163"/>
      <c r="C395" s="163"/>
    </row>
    <row r="396" spans="1:3" ht="15">
      <c r="A396" s="163"/>
      <c r="B396" s="163"/>
      <c r="C396" s="163"/>
    </row>
    <row r="397" spans="1:3" ht="15">
      <c r="A397" s="163"/>
      <c r="B397" s="163"/>
      <c r="C397" s="163"/>
    </row>
    <row r="398" spans="1:3" ht="15">
      <c r="A398" s="163"/>
      <c r="B398" s="163"/>
      <c r="C398" s="163"/>
    </row>
    <row r="399" spans="1:3" ht="15">
      <c r="A399" s="163"/>
      <c r="B399" s="163"/>
      <c r="C399" s="163"/>
    </row>
    <row r="400" spans="1:3" ht="15">
      <c r="A400" s="163"/>
      <c r="B400" s="163"/>
      <c r="C400" s="163"/>
    </row>
    <row r="401" spans="1:3" ht="15">
      <c r="A401" s="163"/>
      <c r="B401" s="163"/>
      <c r="C401" s="163"/>
    </row>
    <row r="402" spans="1:3" ht="15">
      <c r="A402" s="163"/>
      <c r="B402" s="163"/>
      <c r="C402" s="163"/>
    </row>
    <row r="403" spans="1:3" ht="15">
      <c r="A403" s="163"/>
      <c r="B403" s="163"/>
      <c r="C403" s="163"/>
    </row>
    <row r="404" spans="1:3" ht="15">
      <c r="A404" s="163"/>
      <c r="B404" s="163"/>
      <c r="C404" s="163"/>
    </row>
    <row r="405" spans="1:3" ht="15">
      <c r="A405" s="163"/>
      <c r="B405" s="163"/>
      <c r="C405" s="163"/>
    </row>
    <row r="406" spans="1:3" ht="15">
      <c r="A406" s="163"/>
      <c r="B406" s="163"/>
      <c r="C406" s="163"/>
    </row>
    <row r="407" spans="1:3" ht="15">
      <c r="A407" s="163"/>
      <c r="B407" s="163"/>
      <c r="C407" s="163"/>
    </row>
    <row r="408" spans="1:3" ht="15">
      <c r="A408" s="163"/>
      <c r="B408" s="163"/>
      <c r="C408" s="163"/>
    </row>
    <row r="409" spans="1:3" ht="15">
      <c r="A409" s="163"/>
      <c r="B409" s="163"/>
      <c r="C409" s="163"/>
    </row>
    <row r="410" spans="1:3" ht="15">
      <c r="A410" s="163"/>
      <c r="B410" s="163"/>
      <c r="C410" s="163"/>
    </row>
    <row r="411" spans="1:3" ht="15">
      <c r="A411" s="163"/>
      <c r="B411" s="163"/>
      <c r="C411" s="163"/>
    </row>
    <row r="412" spans="1:3" ht="15">
      <c r="A412" s="163"/>
      <c r="B412" s="163"/>
      <c r="C412" s="163"/>
    </row>
    <row r="413" spans="1:3" ht="15">
      <c r="A413" s="163"/>
      <c r="B413" s="163"/>
      <c r="C413" s="163"/>
    </row>
    <row r="414" spans="1:3" ht="15">
      <c r="A414" s="163"/>
      <c r="B414" s="163"/>
      <c r="C414" s="163"/>
    </row>
    <row r="415" spans="1:3" ht="15">
      <c r="A415" s="163"/>
      <c r="B415" s="163"/>
      <c r="C415" s="163"/>
    </row>
    <row r="416" spans="1:3" ht="15">
      <c r="A416" s="163"/>
      <c r="B416" s="163"/>
      <c r="C416" s="163"/>
    </row>
    <row r="417" spans="1:3" ht="15">
      <c r="A417" s="163"/>
      <c r="B417" s="163"/>
      <c r="C417" s="163"/>
    </row>
    <row r="418" spans="1:3" ht="15">
      <c r="A418" s="163"/>
      <c r="B418" s="163"/>
      <c r="C418" s="163"/>
    </row>
  </sheetData>
  <mergeCells count="8">
    <mergeCell ref="A234:C234"/>
    <mergeCell ref="A235:C235"/>
    <mergeCell ref="A7:C7"/>
    <mergeCell ref="A9:B9"/>
    <mergeCell ref="C9:C10"/>
    <mergeCell ref="A231:C231"/>
    <mergeCell ref="A232:C232"/>
    <mergeCell ref="A233:C233"/>
  </mergeCells>
  <phoneticPr fontId="7" type="noConversion"/>
  <pageMargins left="0.78740157480314965" right="0.19685039370078741" top="0.51181102362204722" bottom="0.17" header="0.51181102362204722" footer="0.15748031496062992"/>
  <pageSetup paperSize="9" fitToHeight="1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opLeftCell="A7" workbookViewId="0">
      <selection activeCell="C2" sqref="C2:C5"/>
    </sheetView>
  </sheetViews>
  <sheetFormatPr defaultRowHeight="12.75"/>
  <cols>
    <col min="2" max="2" width="32.7109375" customWidth="1"/>
    <col min="3" max="3" width="42.42578125" customWidth="1"/>
  </cols>
  <sheetData>
    <row r="1" spans="1:9">
      <c r="A1" s="4"/>
      <c r="B1" s="4"/>
      <c r="C1" s="11" t="s">
        <v>874</v>
      </c>
    </row>
    <row r="2" spans="1:9">
      <c r="A2" s="4"/>
      <c r="B2" s="4"/>
      <c r="C2" s="11" t="s">
        <v>390</v>
      </c>
      <c r="D2" s="27"/>
      <c r="E2" s="27"/>
      <c r="F2" s="27"/>
      <c r="G2" s="27"/>
      <c r="H2" s="27"/>
      <c r="I2" s="27"/>
    </row>
    <row r="3" spans="1:9">
      <c r="A3" s="27"/>
      <c r="B3" s="27"/>
      <c r="C3" s="11" t="s">
        <v>1128</v>
      </c>
      <c r="D3" s="27"/>
      <c r="E3" s="11"/>
      <c r="F3" s="27"/>
      <c r="G3" s="27"/>
      <c r="H3" s="27"/>
      <c r="I3" s="27"/>
    </row>
    <row r="4" spans="1:9">
      <c r="A4" s="27"/>
      <c r="B4" s="27"/>
      <c r="C4" s="11" t="s">
        <v>404</v>
      </c>
      <c r="D4" s="27"/>
      <c r="E4" s="11"/>
      <c r="F4" s="27"/>
      <c r="G4" s="27"/>
      <c r="H4" s="27"/>
      <c r="I4" s="27"/>
    </row>
    <row r="5" spans="1:9">
      <c r="A5" s="27"/>
      <c r="B5" s="27"/>
      <c r="C5" s="11" t="s">
        <v>1017</v>
      </c>
      <c r="D5" s="27"/>
      <c r="E5" s="11"/>
      <c r="F5" s="27"/>
      <c r="G5" s="27"/>
      <c r="H5" s="27"/>
      <c r="I5" s="27"/>
    </row>
    <row r="6" spans="1:9">
      <c r="A6" s="4"/>
      <c r="B6" s="4"/>
      <c r="C6" s="11"/>
    </row>
    <row r="7" spans="1:9">
      <c r="A7" s="4"/>
      <c r="B7" s="4"/>
      <c r="C7" s="11"/>
    </row>
    <row r="8" spans="1:9" ht="56.25" customHeight="1">
      <c r="A8" s="216" t="s">
        <v>353</v>
      </c>
      <c r="B8" s="216"/>
      <c r="C8" s="216"/>
    </row>
    <row r="9" spans="1:9" ht="60" customHeight="1" thickBot="1">
      <c r="A9" s="13" t="s">
        <v>389</v>
      </c>
      <c r="B9" s="13" t="s">
        <v>164</v>
      </c>
      <c r="C9" s="13" t="s">
        <v>165</v>
      </c>
    </row>
    <row r="10" spans="1:9" ht="15.75">
      <c r="A10" s="32">
        <v>1</v>
      </c>
      <c r="B10" s="33">
        <v>2</v>
      </c>
      <c r="C10" s="17">
        <v>3</v>
      </c>
    </row>
    <row r="11" spans="1:9" ht="28.5" customHeight="1">
      <c r="A11" s="10">
        <v>530</v>
      </c>
      <c r="B11" s="119"/>
      <c r="C11" s="120" t="s">
        <v>1026</v>
      </c>
    </row>
    <row r="12" spans="1:9" ht="78.75">
      <c r="A12" s="9">
        <v>530</v>
      </c>
      <c r="B12" s="118" t="s">
        <v>796</v>
      </c>
      <c r="C12" s="121" t="s">
        <v>373</v>
      </c>
    </row>
    <row r="13" spans="1:9" ht="63" customHeight="1">
      <c r="A13" s="9">
        <v>530</v>
      </c>
      <c r="B13" s="118" t="s">
        <v>797</v>
      </c>
      <c r="C13" s="121" t="s">
        <v>798</v>
      </c>
    </row>
    <row r="14" spans="1:9" ht="47.25">
      <c r="A14" s="9">
        <v>530</v>
      </c>
      <c r="B14" s="118" t="s">
        <v>394</v>
      </c>
      <c r="C14" s="121" t="s">
        <v>391</v>
      </c>
    </row>
    <row r="15" spans="1:9" ht="47.25">
      <c r="A15" s="9">
        <v>530</v>
      </c>
      <c r="B15" s="118" t="s">
        <v>1091</v>
      </c>
      <c r="C15" s="121" t="s">
        <v>392</v>
      </c>
    </row>
    <row r="16" spans="1:9" ht="173.25">
      <c r="A16" s="9">
        <v>530</v>
      </c>
      <c r="B16" s="118" t="s">
        <v>834</v>
      </c>
      <c r="C16" s="121" t="s">
        <v>835</v>
      </c>
    </row>
  </sheetData>
  <mergeCells count="1">
    <mergeCell ref="A8:C8"/>
  </mergeCells>
  <phoneticPr fontId="7" type="noConversion"/>
  <pageMargins left="0.75" right="0.18" top="0.38" bottom="0.19" header="0.38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3"/>
  <sheetViews>
    <sheetView topLeftCell="A440" workbookViewId="0">
      <selection activeCell="G151" sqref="G151:H151"/>
    </sheetView>
  </sheetViews>
  <sheetFormatPr defaultRowHeight="12.75"/>
  <cols>
    <col min="1" max="1" width="54.28515625" customWidth="1"/>
    <col min="2" max="2" width="14.5703125" customWidth="1"/>
    <col min="3" max="3" width="5.140625" customWidth="1"/>
    <col min="4" max="4" width="4.140625" customWidth="1"/>
    <col min="5" max="5" width="3.85546875" customWidth="1"/>
    <col min="6" max="6" width="13.5703125" customWidth="1"/>
    <col min="7" max="7" width="14.5703125" customWidth="1"/>
    <col min="8" max="8" width="13" customWidth="1"/>
  </cols>
  <sheetData>
    <row r="1" spans="1:8">
      <c r="A1" s="1"/>
      <c r="B1" s="35"/>
      <c r="C1" s="35"/>
      <c r="D1" s="35"/>
      <c r="E1" s="35"/>
      <c r="F1" s="38"/>
      <c r="H1" s="38" t="s">
        <v>510</v>
      </c>
    </row>
    <row r="2" spans="1:8">
      <c r="A2" s="1"/>
      <c r="B2" s="27"/>
      <c r="C2" s="27"/>
      <c r="D2" s="27"/>
      <c r="E2" s="27"/>
      <c r="F2" s="11"/>
      <c r="H2" s="11" t="s">
        <v>390</v>
      </c>
    </row>
    <row r="3" spans="1:8">
      <c r="A3" s="1"/>
      <c r="B3" s="27"/>
      <c r="C3" s="27"/>
      <c r="D3" s="27"/>
      <c r="E3" s="27"/>
      <c r="F3" s="11"/>
      <c r="H3" s="11" t="s">
        <v>1128</v>
      </c>
    </row>
    <row r="4" spans="1:8">
      <c r="A4" s="1"/>
      <c r="B4" s="27"/>
      <c r="C4" s="27"/>
      <c r="D4" s="27"/>
      <c r="E4" s="27"/>
      <c r="F4" s="11"/>
      <c r="H4" s="11" t="s">
        <v>404</v>
      </c>
    </row>
    <row r="5" spans="1:8">
      <c r="A5" s="1"/>
      <c r="B5" s="27"/>
      <c r="C5" s="27"/>
      <c r="D5" s="27"/>
      <c r="E5" s="27"/>
      <c r="F5" s="11"/>
      <c r="H5" s="11" t="s">
        <v>1017</v>
      </c>
    </row>
    <row r="6" spans="1:8">
      <c r="A6" s="1"/>
      <c r="B6" s="217"/>
      <c r="C6" s="217"/>
      <c r="D6" s="217"/>
      <c r="E6" s="217"/>
      <c r="F6" s="217"/>
    </row>
    <row r="7" spans="1:8" ht="102.75" customHeight="1">
      <c r="A7" s="218" t="s">
        <v>1001</v>
      </c>
      <c r="B7" s="218"/>
      <c r="C7" s="218"/>
      <c r="D7" s="218"/>
      <c r="E7" s="218"/>
      <c r="F7" s="218"/>
      <c r="G7" s="218"/>
      <c r="H7" s="218"/>
    </row>
    <row r="8" spans="1:8" ht="26.25">
      <c r="A8" s="2"/>
      <c r="B8" s="2"/>
      <c r="C8" s="2"/>
      <c r="D8" s="2"/>
      <c r="E8" s="2"/>
      <c r="F8" s="3" t="s">
        <v>1027</v>
      </c>
    </row>
    <row r="9" spans="1:8" ht="61.5" customHeight="1">
      <c r="A9" s="184" t="s">
        <v>1028</v>
      </c>
      <c r="B9" s="182" t="s">
        <v>343</v>
      </c>
      <c r="C9" s="182" t="s">
        <v>177</v>
      </c>
      <c r="D9" s="182" t="s">
        <v>1029</v>
      </c>
      <c r="E9" s="182" t="s">
        <v>342</v>
      </c>
      <c r="F9" s="183" t="s">
        <v>836</v>
      </c>
      <c r="G9" s="183" t="s">
        <v>1088</v>
      </c>
      <c r="H9" s="183" t="s">
        <v>1018</v>
      </c>
    </row>
    <row r="10" spans="1:8" ht="15.75">
      <c r="A10" s="68" t="s">
        <v>178</v>
      </c>
      <c r="B10" s="65"/>
      <c r="C10" s="65"/>
      <c r="D10" s="65"/>
      <c r="E10" s="65"/>
      <c r="F10" s="63">
        <f>SUM(F11+F380)</f>
        <v>1538474.6999999995</v>
      </c>
      <c r="G10" s="63">
        <f>SUM(G11+G380)</f>
        <v>1585986.0000000005</v>
      </c>
      <c r="H10" s="63">
        <f>SUM(H11+H380)</f>
        <v>1490424.7</v>
      </c>
    </row>
    <row r="11" spans="1:8" ht="15.75">
      <c r="A11" s="49" t="s">
        <v>509</v>
      </c>
      <c r="B11" s="137"/>
      <c r="C11" s="65"/>
      <c r="D11" s="65"/>
      <c r="E11" s="65"/>
      <c r="F11" s="63">
        <f>SUM(F12+F121)</f>
        <v>1442588.3999999994</v>
      </c>
      <c r="G11" s="63">
        <f>SUM(G12+G121)</f>
        <v>1519975.4000000004</v>
      </c>
      <c r="H11" s="63">
        <f>SUM(H12+H121)</f>
        <v>1424217.7</v>
      </c>
    </row>
    <row r="12" spans="1:8" ht="31.5">
      <c r="A12" s="49" t="s">
        <v>1154</v>
      </c>
      <c r="B12" s="137"/>
      <c r="C12" s="65"/>
      <c r="D12" s="65"/>
      <c r="E12" s="65"/>
      <c r="F12" s="63">
        <f>SUM(F13+F117+F21+F24+F112+F17)</f>
        <v>316655.09999999998</v>
      </c>
      <c r="G12" s="63">
        <f>SUM(G13+G117+G21+G24+G112+G17)</f>
        <v>325180</v>
      </c>
      <c r="H12" s="63">
        <f>SUM(H13+H117+H21+H24+H112+H17)</f>
        <v>332430</v>
      </c>
    </row>
    <row r="13" spans="1:8" ht="47.25">
      <c r="A13" s="49" t="s">
        <v>1262</v>
      </c>
      <c r="B13" s="138" t="s">
        <v>892</v>
      </c>
      <c r="C13" s="61"/>
      <c r="D13" s="61"/>
      <c r="E13" s="61"/>
      <c r="F13" s="63">
        <f>SUM(F14)</f>
        <v>593.9</v>
      </c>
      <c r="G13" s="63">
        <f t="shared" ref="G13:H15" si="0">SUM(G14)</f>
        <v>593.9</v>
      </c>
      <c r="H13" s="63">
        <f t="shared" si="0"/>
        <v>593.9</v>
      </c>
    </row>
    <row r="14" spans="1:8" ht="47.25">
      <c r="A14" s="59" t="s">
        <v>1311</v>
      </c>
      <c r="B14" s="109" t="s">
        <v>1312</v>
      </c>
      <c r="C14" s="65"/>
      <c r="D14" s="65"/>
      <c r="E14" s="65"/>
      <c r="F14" s="53">
        <f>SUM(F15)</f>
        <v>593.9</v>
      </c>
      <c r="G14" s="53">
        <f t="shared" si="0"/>
        <v>593.9</v>
      </c>
      <c r="H14" s="53">
        <f t="shared" si="0"/>
        <v>593.9</v>
      </c>
    </row>
    <row r="15" spans="1:8" ht="15.75">
      <c r="A15" s="62" t="s">
        <v>564</v>
      </c>
      <c r="B15" s="109" t="s">
        <v>1315</v>
      </c>
      <c r="C15" s="65"/>
      <c r="D15" s="65"/>
      <c r="E15" s="65"/>
      <c r="F15" s="53">
        <f>SUM(F16)</f>
        <v>593.9</v>
      </c>
      <c r="G15" s="53">
        <f t="shared" si="0"/>
        <v>593.9</v>
      </c>
      <c r="H15" s="53">
        <f t="shared" si="0"/>
        <v>593.9</v>
      </c>
    </row>
    <row r="16" spans="1:8" ht="110.25">
      <c r="A16" s="62" t="s">
        <v>248</v>
      </c>
      <c r="B16" s="109" t="s">
        <v>1316</v>
      </c>
      <c r="C16" s="51" t="s">
        <v>1087</v>
      </c>
      <c r="D16" s="51" t="s">
        <v>961</v>
      </c>
      <c r="E16" s="51" t="s">
        <v>161</v>
      </c>
      <c r="F16" s="60">
        <v>593.9</v>
      </c>
      <c r="G16" s="60">
        <v>593.9</v>
      </c>
      <c r="H16" s="60">
        <v>593.9</v>
      </c>
    </row>
    <row r="17" spans="1:8" ht="47.25">
      <c r="A17" s="49" t="s">
        <v>76</v>
      </c>
      <c r="B17" s="138" t="s">
        <v>888</v>
      </c>
      <c r="C17" s="61"/>
      <c r="D17" s="61"/>
      <c r="E17" s="61"/>
      <c r="F17" s="63">
        <f>SUM(F19)</f>
        <v>82.1</v>
      </c>
      <c r="G17" s="63">
        <f>SUM(G19)</f>
        <v>82.1</v>
      </c>
      <c r="H17" s="63">
        <f>SUM(H19)</f>
        <v>82.1</v>
      </c>
    </row>
    <row r="18" spans="1:8" ht="63">
      <c r="A18" s="59" t="s">
        <v>722</v>
      </c>
      <c r="B18" s="109" t="s">
        <v>889</v>
      </c>
      <c r="C18" s="65"/>
      <c r="D18" s="65"/>
      <c r="E18" s="65"/>
      <c r="F18" s="53">
        <f t="shared" ref="F18:H19" si="1">SUM(F19)</f>
        <v>82.1</v>
      </c>
      <c r="G18" s="53">
        <f t="shared" si="1"/>
        <v>82.1</v>
      </c>
      <c r="H18" s="53">
        <f t="shared" si="1"/>
        <v>82.1</v>
      </c>
    </row>
    <row r="19" spans="1:8" ht="15.75">
      <c r="A19" s="62" t="s">
        <v>564</v>
      </c>
      <c r="B19" s="109" t="s">
        <v>890</v>
      </c>
      <c r="C19" s="65"/>
      <c r="D19" s="65"/>
      <c r="E19" s="65"/>
      <c r="F19" s="53">
        <f t="shared" si="1"/>
        <v>82.1</v>
      </c>
      <c r="G19" s="53">
        <f t="shared" si="1"/>
        <v>82.1</v>
      </c>
      <c r="H19" s="53">
        <f t="shared" si="1"/>
        <v>82.1</v>
      </c>
    </row>
    <row r="20" spans="1:8" ht="94.5">
      <c r="A20" s="59" t="s">
        <v>891</v>
      </c>
      <c r="B20" s="139" t="s">
        <v>602</v>
      </c>
      <c r="C20" s="51" t="s">
        <v>1151</v>
      </c>
      <c r="D20" s="51" t="s">
        <v>1138</v>
      </c>
      <c r="E20" s="51" t="s">
        <v>965</v>
      </c>
      <c r="F20" s="60">
        <v>82.1</v>
      </c>
      <c r="G20" s="60">
        <v>82.1</v>
      </c>
      <c r="H20" s="60">
        <v>82.1</v>
      </c>
    </row>
    <row r="21" spans="1:8" ht="47.25">
      <c r="A21" s="49" t="s">
        <v>1079</v>
      </c>
      <c r="B21" s="138" t="s">
        <v>1155</v>
      </c>
      <c r="C21" s="61"/>
      <c r="D21" s="61"/>
      <c r="E21" s="61"/>
      <c r="F21" s="63">
        <f>SUM(F22)</f>
        <v>370.8</v>
      </c>
      <c r="G21" s="63">
        <f>SUM(G22)</f>
        <v>370.8</v>
      </c>
      <c r="H21" s="63">
        <f>SUM(H22)</f>
        <v>370.8</v>
      </c>
    </row>
    <row r="22" spans="1:8" ht="15.75">
      <c r="A22" s="62" t="s">
        <v>564</v>
      </c>
      <c r="B22" s="109" t="s">
        <v>1156</v>
      </c>
      <c r="C22" s="65"/>
      <c r="D22" s="65"/>
      <c r="E22" s="65"/>
      <c r="F22" s="53">
        <f>SUM(F23:F23)</f>
        <v>370.8</v>
      </c>
      <c r="G22" s="53">
        <f>SUM(G23:G23)</f>
        <v>370.8</v>
      </c>
      <c r="H22" s="53">
        <f>SUM(H23:H23)</f>
        <v>370.8</v>
      </c>
    </row>
    <row r="23" spans="1:8" ht="110.25">
      <c r="A23" s="62" t="s">
        <v>1157</v>
      </c>
      <c r="B23" s="109" t="s">
        <v>603</v>
      </c>
      <c r="C23" s="51" t="s">
        <v>1087</v>
      </c>
      <c r="D23" s="51" t="s">
        <v>965</v>
      </c>
      <c r="E23" s="51" t="s">
        <v>961</v>
      </c>
      <c r="F23" s="53">
        <v>370.8</v>
      </c>
      <c r="G23" s="53">
        <v>370.8</v>
      </c>
      <c r="H23" s="53">
        <v>370.8</v>
      </c>
    </row>
    <row r="24" spans="1:8" ht="47.25">
      <c r="A24" s="49" t="s">
        <v>1080</v>
      </c>
      <c r="B24" s="138" t="s">
        <v>894</v>
      </c>
      <c r="C24" s="61"/>
      <c r="D24" s="61"/>
      <c r="E24" s="61"/>
      <c r="F24" s="63">
        <f>SUM(F25+F53+F104)</f>
        <v>312643.89999999997</v>
      </c>
      <c r="G24" s="63">
        <f>SUM(G25+G53+G104)</f>
        <v>321131</v>
      </c>
      <c r="H24" s="63">
        <f>SUM(H25+H53+H104)</f>
        <v>328251.3</v>
      </c>
    </row>
    <row r="25" spans="1:8" ht="15.75">
      <c r="A25" s="59" t="s">
        <v>893</v>
      </c>
      <c r="B25" s="109" t="s">
        <v>895</v>
      </c>
      <c r="C25" s="65"/>
      <c r="D25" s="65"/>
      <c r="E25" s="65"/>
      <c r="F25" s="53">
        <f>SUM(F26+F30+F42+F44+F49)</f>
        <v>143824.50000000003</v>
      </c>
      <c r="G25" s="53">
        <f>SUM(G26+G30+G42+G44+G49)</f>
        <v>148432.69999999998</v>
      </c>
      <c r="H25" s="53">
        <f>SUM(H26+H30+H42+H44+H49)</f>
        <v>151526.1</v>
      </c>
    </row>
    <row r="26" spans="1:8" ht="15.75">
      <c r="A26" s="62" t="s">
        <v>564</v>
      </c>
      <c r="B26" s="109" t="s">
        <v>1083</v>
      </c>
      <c r="C26" s="51"/>
      <c r="D26" s="51"/>
      <c r="E26" s="51"/>
      <c r="F26" s="53">
        <f>SUM(F27)</f>
        <v>2310</v>
      </c>
      <c r="G26" s="53">
        <f>SUM(G27)</f>
        <v>2310</v>
      </c>
      <c r="H26" s="53">
        <f>SUM(H27)</f>
        <v>2310</v>
      </c>
    </row>
    <row r="27" spans="1:8" ht="31.5">
      <c r="A27" s="56" t="s">
        <v>829</v>
      </c>
      <c r="B27" s="109" t="s">
        <v>604</v>
      </c>
      <c r="C27" s="51"/>
      <c r="D27" s="51"/>
      <c r="E27" s="51"/>
      <c r="F27" s="53">
        <f>SUM(F28:F29)</f>
        <v>2310</v>
      </c>
      <c r="G27" s="53">
        <f>SUM(G28:G29)</f>
        <v>2310</v>
      </c>
      <c r="H27" s="53">
        <f>SUM(H28:H29)</f>
        <v>2310</v>
      </c>
    </row>
    <row r="28" spans="1:8" ht="110.25">
      <c r="A28" s="50" t="s">
        <v>938</v>
      </c>
      <c r="B28" s="109" t="s">
        <v>604</v>
      </c>
      <c r="C28" s="51" t="s">
        <v>1087</v>
      </c>
      <c r="D28" s="51" t="s">
        <v>1134</v>
      </c>
      <c r="E28" s="51" t="s">
        <v>967</v>
      </c>
      <c r="F28" s="53">
        <v>2093.9</v>
      </c>
      <c r="G28" s="53">
        <v>2093.9</v>
      </c>
      <c r="H28" s="53">
        <v>2093.9</v>
      </c>
    </row>
    <row r="29" spans="1:8" ht="47.25">
      <c r="A29" s="50" t="s">
        <v>830</v>
      </c>
      <c r="B29" s="109" t="s">
        <v>604</v>
      </c>
      <c r="C29" s="51" t="s">
        <v>1151</v>
      </c>
      <c r="D29" s="51" t="s">
        <v>1134</v>
      </c>
      <c r="E29" s="51" t="s">
        <v>967</v>
      </c>
      <c r="F29" s="53">
        <v>216.1</v>
      </c>
      <c r="G29" s="53">
        <v>216.1</v>
      </c>
      <c r="H29" s="53">
        <v>216.1</v>
      </c>
    </row>
    <row r="30" spans="1:8" ht="31.5">
      <c r="A30" s="50" t="s">
        <v>900</v>
      </c>
      <c r="B30" s="109" t="s">
        <v>1084</v>
      </c>
      <c r="C30" s="51"/>
      <c r="D30" s="51"/>
      <c r="E30" s="51"/>
      <c r="F30" s="53">
        <f>SUM(F31+F34+F37+F40)</f>
        <v>96820.300000000017</v>
      </c>
      <c r="G30" s="53">
        <f>SUM(G31+G34+G37+G40)</f>
        <v>101275.4</v>
      </c>
      <c r="H30" s="53">
        <f>SUM(H31+H34+H37+H40)</f>
        <v>104210</v>
      </c>
    </row>
    <row r="31" spans="1:8" ht="126">
      <c r="A31" s="56" t="s">
        <v>1328</v>
      </c>
      <c r="B31" s="109" t="s">
        <v>605</v>
      </c>
      <c r="C31" s="51"/>
      <c r="D31" s="51"/>
      <c r="E31" s="51"/>
      <c r="F31" s="53">
        <f>SUM(F32:F33)</f>
        <v>27131.200000000001</v>
      </c>
      <c r="G31" s="53">
        <f>SUM(G32:G33)</f>
        <v>27258</v>
      </c>
      <c r="H31" s="53">
        <f>SUM(H32:H33)</f>
        <v>27389.8</v>
      </c>
    </row>
    <row r="32" spans="1:8" ht="157.5">
      <c r="A32" s="50" t="s">
        <v>678</v>
      </c>
      <c r="B32" s="109" t="s">
        <v>605</v>
      </c>
      <c r="C32" s="51" t="s">
        <v>1151</v>
      </c>
      <c r="D32" s="51" t="s">
        <v>1134</v>
      </c>
      <c r="E32" s="51" t="s">
        <v>965</v>
      </c>
      <c r="F32" s="53">
        <v>400</v>
      </c>
      <c r="G32" s="53">
        <v>400</v>
      </c>
      <c r="H32" s="53">
        <v>400</v>
      </c>
    </row>
    <row r="33" spans="1:8" ht="157.5">
      <c r="A33" s="50" t="s">
        <v>572</v>
      </c>
      <c r="B33" s="109" t="s">
        <v>605</v>
      </c>
      <c r="C33" s="51" t="s">
        <v>1060</v>
      </c>
      <c r="D33" s="51" t="s">
        <v>1134</v>
      </c>
      <c r="E33" s="51" t="s">
        <v>965</v>
      </c>
      <c r="F33" s="53">
        <v>26731.200000000001</v>
      </c>
      <c r="G33" s="53">
        <v>26858</v>
      </c>
      <c r="H33" s="53">
        <v>26989.8</v>
      </c>
    </row>
    <row r="34" spans="1:8" ht="31.5">
      <c r="A34" s="50" t="s">
        <v>40</v>
      </c>
      <c r="B34" s="109" t="s">
        <v>606</v>
      </c>
      <c r="C34" s="51"/>
      <c r="D34" s="51"/>
      <c r="E34" s="51"/>
      <c r="F34" s="53">
        <f>SUM(F35:F36)</f>
        <v>28222.1</v>
      </c>
      <c r="G34" s="53">
        <f>SUM(G35:G36)</f>
        <v>29351</v>
      </c>
      <c r="H34" s="53">
        <f>SUM(H35:H36)</f>
        <v>30525.1</v>
      </c>
    </row>
    <row r="35" spans="1:8" ht="63">
      <c r="A35" s="50" t="s">
        <v>39</v>
      </c>
      <c r="B35" s="109" t="s">
        <v>606</v>
      </c>
      <c r="C35" s="51" t="s">
        <v>1151</v>
      </c>
      <c r="D35" s="51" t="s">
        <v>1134</v>
      </c>
      <c r="E35" s="51" t="s">
        <v>965</v>
      </c>
      <c r="F35" s="53">
        <v>417.1</v>
      </c>
      <c r="G35" s="53">
        <v>433.8</v>
      </c>
      <c r="H35" s="53">
        <v>451.1</v>
      </c>
    </row>
    <row r="36" spans="1:8" ht="63">
      <c r="A36" s="50" t="s">
        <v>607</v>
      </c>
      <c r="B36" s="109" t="s">
        <v>606</v>
      </c>
      <c r="C36" s="51" t="s">
        <v>1060</v>
      </c>
      <c r="D36" s="51" t="s">
        <v>1134</v>
      </c>
      <c r="E36" s="51" t="s">
        <v>965</v>
      </c>
      <c r="F36" s="53">
        <v>27805</v>
      </c>
      <c r="G36" s="53">
        <v>28917.200000000001</v>
      </c>
      <c r="H36" s="53">
        <v>30074</v>
      </c>
    </row>
    <row r="37" spans="1:8" ht="94.5">
      <c r="A37" s="56" t="s">
        <v>1210</v>
      </c>
      <c r="B37" s="109" t="s">
        <v>608</v>
      </c>
      <c r="C37" s="51"/>
      <c r="D37" s="51"/>
      <c r="E37" s="51"/>
      <c r="F37" s="53">
        <f>SUM(F38:F39)</f>
        <v>10528.6</v>
      </c>
      <c r="G37" s="53">
        <f>SUM(G38:G39)</f>
        <v>10949.8</v>
      </c>
      <c r="H37" s="53">
        <f>SUM(H38:H39)</f>
        <v>11387.8</v>
      </c>
    </row>
    <row r="38" spans="1:8" ht="110.25">
      <c r="A38" s="50" t="s">
        <v>362</v>
      </c>
      <c r="B38" s="109" t="s">
        <v>608</v>
      </c>
      <c r="C38" s="51" t="s">
        <v>1151</v>
      </c>
      <c r="D38" s="51" t="s">
        <v>1134</v>
      </c>
      <c r="E38" s="51" t="s">
        <v>965</v>
      </c>
      <c r="F38" s="53">
        <v>155.6</v>
      </c>
      <c r="G38" s="53">
        <v>161.80000000000001</v>
      </c>
      <c r="H38" s="53">
        <v>168.3</v>
      </c>
    </row>
    <row r="39" spans="1:8" ht="110.25">
      <c r="A39" s="50" t="s">
        <v>971</v>
      </c>
      <c r="B39" s="109" t="s">
        <v>608</v>
      </c>
      <c r="C39" s="51" t="s">
        <v>1060</v>
      </c>
      <c r="D39" s="51" t="s">
        <v>1134</v>
      </c>
      <c r="E39" s="51" t="s">
        <v>965</v>
      </c>
      <c r="F39" s="53">
        <v>10373</v>
      </c>
      <c r="G39" s="53">
        <v>10788</v>
      </c>
      <c r="H39" s="53">
        <v>11219.5</v>
      </c>
    </row>
    <row r="40" spans="1:8" ht="173.25">
      <c r="A40" s="50" t="s">
        <v>340</v>
      </c>
      <c r="B40" s="109" t="s">
        <v>1266</v>
      </c>
      <c r="C40" s="51"/>
      <c r="D40" s="51"/>
      <c r="E40" s="51"/>
      <c r="F40" s="53">
        <f>SUM(F41)</f>
        <v>30938.400000000001</v>
      </c>
      <c r="G40" s="53">
        <f>SUM(G41)</f>
        <v>33716.6</v>
      </c>
      <c r="H40" s="53">
        <f>SUM(H41)</f>
        <v>34907.300000000003</v>
      </c>
    </row>
    <row r="41" spans="1:8" ht="189">
      <c r="A41" s="50" t="s">
        <v>744</v>
      </c>
      <c r="B41" s="109" t="s">
        <v>1266</v>
      </c>
      <c r="C41" s="51" t="s">
        <v>1060</v>
      </c>
      <c r="D41" s="51" t="s">
        <v>1134</v>
      </c>
      <c r="E41" s="51" t="s">
        <v>963</v>
      </c>
      <c r="F41" s="53">
        <v>30938.400000000001</v>
      </c>
      <c r="G41" s="53">
        <v>33716.6</v>
      </c>
      <c r="H41" s="53">
        <v>34907.300000000003</v>
      </c>
    </row>
    <row r="42" spans="1:8" ht="31.5">
      <c r="A42" s="56" t="s">
        <v>828</v>
      </c>
      <c r="B42" s="109" t="s">
        <v>896</v>
      </c>
      <c r="C42" s="65"/>
      <c r="D42" s="65"/>
      <c r="E42" s="65"/>
      <c r="F42" s="53">
        <f>SUM(F43)</f>
        <v>22948.9</v>
      </c>
      <c r="G42" s="53">
        <f>SUM(G43)</f>
        <v>22948.9</v>
      </c>
      <c r="H42" s="53">
        <f>SUM(H43)</f>
        <v>22948.9</v>
      </c>
    </row>
    <row r="43" spans="1:8" ht="204.75">
      <c r="A43" s="59" t="s">
        <v>1317</v>
      </c>
      <c r="B43" s="109" t="s">
        <v>593</v>
      </c>
      <c r="C43" s="51" t="s">
        <v>44</v>
      </c>
      <c r="D43" s="51" t="s">
        <v>1134</v>
      </c>
      <c r="E43" s="51" t="s">
        <v>965</v>
      </c>
      <c r="F43" s="60">
        <v>22948.9</v>
      </c>
      <c r="G43" s="60">
        <v>22948.9</v>
      </c>
      <c r="H43" s="60">
        <v>22948.9</v>
      </c>
    </row>
    <row r="44" spans="1:8" ht="31.5">
      <c r="A44" s="57" t="s">
        <v>676</v>
      </c>
      <c r="B44" s="109" t="s">
        <v>235</v>
      </c>
      <c r="C44" s="51"/>
      <c r="D44" s="51"/>
      <c r="E44" s="51"/>
      <c r="F44" s="53">
        <f>SUM(F45)</f>
        <v>20126.7</v>
      </c>
      <c r="G44" s="53">
        <f>SUM(G45)</f>
        <v>20279.8</v>
      </c>
      <c r="H44" s="53">
        <f>SUM(H45)</f>
        <v>20438.599999999999</v>
      </c>
    </row>
    <row r="45" spans="1:8" ht="63">
      <c r="A45" s="57" t="s">
        <v>355</v>
      </c>
      <c r="B45" s="109" t="s">
        <v>594</v>
      </c>
      <c r="C45" s="51"/>
      <c r="D45" s="51"/>
      <c r="E45" s="51"/>
      <c r="F45" s="53">
        <f>SUM(F46:F48)</f>
        <v>20126.7</v>
      </c>
      <c r="G45" s="53">
        <f>SUM(G46:G48)</f>
        <v>20279.8</v>
      </c>
      <c r="H45" s="53">
        <f>SUM(H46:H48)</f>
        <v>20438.599999999999</v>
      </c>
    </row>
    <row r="46" spans="1:8" ht="141.75">
      <c r="A46" s="50" t="s">
        <v>681</v>
      </c>
      <c r="B46" s="109" t="s">
        <v>594</v>
      </c>
      <c r="C46" s="51" t="s">
        <v>1087</v>
      </c>
      <c r="D46" s="51" t="s">
        <v>1134</v>
      </c>
      <c r="E46" s="51" t="s">
        <v>965</v>
      </c>
      <c r="F46" s="53">
        <v>16300.6</v>
      </c>
      <c r="G46" s="53">
        <v>16300.6</v>
      </c>
      <c r="H46" s="53">
        <v>16300.6</v>
      </c>
    </row>
    <row r="47" spans="1:8" ht="94.5">
      <c r="A47" s="50" t="s">
        <v>826</v>
      </c>
      <c r="B47" s="109" t="s">
        <v>594</v>
      </c>
      <c r="C47" s="51" t="s">
        <v>1151</v>
      </c>
      <c r="D47" s="51" t="s">
        <v>1134</v>
      </c>
      <c r="E47" s="51" t="s">
        <v>965</v>
      </c>
      <c r="F47" s="53">
        <v>3796.1</v>
      </c>
      <c r="G47" s="53">
        <v>3949.2</v>
      </c>
      <c r="H47" s="53">
        <v>4108</v>
      </c>
    </row>
    <row r="48" spans="1:8" ht="78.75">
      <c r="A48" s="62" t="s">
        <v>827</v>
      </c>
      <c r="B48" s="109" t="s">
        <v>594</v>
      </c>
      <c r="C48" s="51" t="s">
        <v>453</v>
      </c>
      <c r="D48" s="51" t="s">
        <v>1134</v>
      </c>
      <c r="E48" s="51" t="s">
        <v>965</v>
      </c>
      <c r="F48" s="53">
        <v>30</v>
      </c>
      <c r="G48" s="53">
        <v>30</v>
      </c>
      <c r="H48" s="53">
        <v>30</v>
      </c>
    </row>
    <row r="49" spans="1:8" ht="31.5">
      <c r="A49" s="176" t="s">
        <v>222</v>
      </c>
      <c r="B49" s="177" t="s">
        <v>595</v>
      </c>
      <c r="C49" s="51"/>
      <c r="D49" s="51"/>
      <c r="E49" s="51"/>
      <c r="F49" s="53">
        <f>SUM(F50)</f>
        <v>1618.6000000000001</v>
      </c>
      <c r="G49" s="53">
        <f>SUM(G50)</f>
        <v>1618.6000000000001</v>
      </c>
      <c r="H49" s="53">
        <f>SUM(H50)</f>
        <v>1618.6000000000001</v>
      </c>
    </row>
    <row r="50" spans="1:8" ht="63">
      <c r="A50" s="176" t="s">
        <v>811</v>
      </c>
      <c r="B50" s="177" t="s">
        <v>596</v>
      </c>
      <c r="C50" s="51"/>
      <c r="D50" s="51"/>
      <c r="E50" s="51"/>
      <c r="F50" s="53">
        <f>SUM(F51:F52)</f>
        <v>1618.6000000000001</v>
      </c>
      <c r="G50" s="53">
        <f>SUM(G51:G52)</f>
        <v>1618.6000000000001</v>
      </c>
      <c r="H50" s="53">
        <f>SUM(H51:H52)</f>
        <v>1618.6000000000001</v>
      </c>
    </row>
    <row r="51" spans="1:8" ht="94.5">
      <c r="A51" s="178" t="s">
        <v>269</v>
      </c>
      <c r="B51" s="109" t="s">
        <v>270</v>
      </c>
      <c r="C51" s="51" t="s">
        <v>1151</v>
      </c>
      <c r="D51" s="51" t="s">
        <v>1134</v>
      </c>
      <c r="E51" s="51" t="s">
        <v>965</v>
      </c>
      <c r="F51" s="53">
        <v>23.9</v>
      </c>
      <c r="G51" s="53">
        <v>23.9</v>
      </c>
      <c r="H51" s="53">
        <v>23.9</v>
      </c>
    </row>
    <row r="52" spans="1:8" ht="94.5">
      <c r="A52" s="178" t="s">
        <v>1327</v>
      </c>
      <c r="B52" s="139" t="s">
        <v>270</v>
      </c>
      <c r="C52" s="51" t="s">
        <v>1060</v>
      </c>
      <c r="D52" s="51" t="s">
        <v>1134</v>
      </c>
      <c r="E52" s="51" t="s">
        <v>965</v>
      </c>
      <c r="F52" s="53">
        <v>1594.7</v>
      </c>
      <c r="G52" s="53">
        <v>1594.7</v>
      </c>
      <c r="H52" s="53">
        <v>1594.7</v>
      </c>
    </row>
    <row r="53" spans="1:8" ht="31.5">
      <c r="A53" s="59" t="s">
        <v>236</v>
      </c>
      <c r="B53" s="139" t="s">
        <v>237</v>
      </c>
      <c r="C53" s="51"/>
      <c r="D53" s="51"/>
      <c r="E53" s="51"/>
      <c r="F53" s="60">
        <f>SUM(F54+F58)</f>
        <v>131401.09999999998</v>
      </c>
      <c r="G53" s="60">
        <f>SUM(G54+G58)</f>
        <v>135194.29999999999</v>
      </c>
      <c r="H53" s="60">
        <f>SUM(H54+H58)</f>
        <v>139131.99999999997</v>
      </c>
    </row>
    <row r="54" spans="1:8" ht="15.75">
      <c r="A54" s="62" t="s">
        <v>564</v>
      </c>
      <c r="B54" s="139" t="s">
        <v>1264</v>
      </c>
      <c r="C54" s="51"/>
      <c r="D54" s="51"/>
      <c r="E54" s="51"/>
      <c r="F54" s="53">
        <f>SUM(F55)</f>
        <v>3049.5</v>
      </c>
      <c r="G54" s="53">
        <f>SUM(G55)</f>
        <v>3049.5</v>
      </c>
      <c r="H54" s="53">
        <f>SUM(H55)</f>
        <v>3049.5</v>
      </c>
    </row>
    <row r="55" spans="1:8" ht="126">
      <c r="A55" s="50" t="s">
        <v>1078</v>
      </c>
      <c r="B55" s="109" t="s">
        <v>271</v>
      </c>
      <c r="C55" s="51"/>
      <c r="D55" s="51"/>
      <c r="E55" s="51"/>
      <c r="F55" s="53">
        <f>SUM(F56:F57)</f>
        <v>3049.5</v>
      </c>
      <c r="G55" s="53">
        <f>SUM(G56:G57)</f>
        <v>3049.5</v>
      </c>
      <c r="H55" s="53">
        <f>SUM(H56:H57)</f>
        <v>3049.5</v>
      </c>
    </row>
    <row r="56" spans="1:8" ht="126">
      <c r="A56" s="50" t="s">
        <v>1078</v>
      </c>
      <c r="B56" s="109" t="s">
        <v>271</v>
      </c>
      <c r="C56" s="51" t="s">
        <v>1087</v>
      </c>
      <c r="D56" s="51" t="s">
        <v>1134</v>
      </c>
      <c r="E56" s="51" t="s">
        <v>967</v>
      </c>
      <c r="F56" s="53">
        <v>2589</v>
      </c>
      <c r="G56" s="53">
        <v>2589</v>
      </c>
      <c r="H56" s="53">
        <v>2589</v>
      </c>
    </row>
    <row r="57" spans="1:8" ht="63">
      <c r="A57" s="50" t="s">
        <v>1227</v>
      </c>
      <c r="B57" s="109" t="s">
        <v>271</v>
      </c>
      <c r="C57" s="51" t="s">
        <v>1151</v>
      </c>
      <c r="D57" s="51" t="s">
        <v>1134</v>
      </c>
      <c r="E57" s="51" t="s">
        <v>967</v>
      </c>
      <c r="F57" s="53">
        <v>460.5</v>
      </c>
      <c r="G57" s="53">
        <v>460.5</v>
      </c>
      <c r="H57" s="53">
        <v>460.5</v>
      </c>
    </row>
    <row r="58" spans="1:8" ht="31.5">
      <c r="A58" s="50" t="s">
        <v>900</v>
      </c>
      <c r="B58" s="109" t="s">
        <v>240</v>
      </c>
      <c r="C58" s="51"/>
      <c r="D58" s="51"/>
      <c r="E58" s="51"/>
      <c r="F58" s="53">
        <f>SUM(F59+F62+F65+F68+F71+F74+F77+F80+F84+F87+F89+F92+F95+F98+F101)</f>
        <v>128351.59999999999</v>
      </c>
      <c r="G58" s="53">
        <f>SUM(G59+G62+G65+G68+G71+G74+G77+G80+G84+G87+G89+G92+G95+G98+G101)</f>
        <v>132144.79999999999</v>
      </c>
      <c r="H58" s="53">
        <f>SUM(H59+H62+H65+H68+H71+H74+H77+H80+H84+H87+H89+H92+H95+H98+H101)</f>
        <v>136082.49999999997</v>
      </c>
    </row>
    <row r="59" spans="1:8" ht="47.25">
      <c r="A59" s="28" t="s">
        <v>1218</v>
      </c>
      <c r="B59" s="109" t="s">
        <v>272</v>
      </c>
      <c r="C59" s="51"/>
      <c r="D59" s="51"/>
      <c r="E59" s="51"/>
      <c r="F59" s="53">
        <f>SUM(F60:F61)</f>
        <v>22233.200000000001</v>
      </c>
      <c r="G59" s="53">
        <f>SUM(G60:G61)</f>
        <v>23122.6</v>
      </c>
      <c r="H59" s="53">
        <f>SUM(H60:H61)</f>
        <v>24047.5</v>
      </c>
    </row>
    <row r="60" spans="1:8" ht="78.75">
      <c r="A60" s="50" t="s">
        <v>522</v>
      </c>
      <c r="B60" s="109" t="s">
        <v>272</v>
      </c>
      <c r="C60" s="51" t="s">
        <v>1151</v>
      </c>
      <c r="D60" s="51" t="s">
        <v>1134</v>
      </c>
      <c r="E60" s="51" t="s">
        <v>963</v>
      </c>
      <c r="F60" s="53">
        <v>307</v>
      </c>
      <c r="G60" s="53">
        <v>327</v>
      </c>
      <c r="H60" s="53">
        <v>370</v>
      </c>
    </row>
    <row r="61" spans="1:8" ht="78.75">
      <c r="A61" s="50" t="s">
        <v>189</v>
      </c>
      <c r="B61" s="109" t="s">
        <v>272</v>
      </c>
      <c r="C61" s="51" t="s">
        <v>1060</v>
      </c>
      <c r="D61" s="51" t="s">
        <v>1134</v>
      </c>
      <c r="E61" s="51" t="s">
        <v>963</v>
      </c>
      <c r="F61" s="53">
        <v>21926.2</v>
      </c>
      <c r="G61" s="53">
        <v>22795.599999999999</v>
      </c>
      <c r="H61" s="53">
        <v>23677.5</v>
      </c>
    </row>
    <row r="62" spans="1:8" ht="63">
      <c r="A62" s="28" t="s">
        <v>521</v>
      </c>
      <c r="B62" s="109" t="s">
        <v>273</v>
      </c>
      <c r="C62" s="51"/>
      <c r="D62" s="51"/>
      <c r="E62" s="51"/>
      <c r="F62" s="53">
        <f>SUM(F63:F64)</f>
        <v>603.69999999999993</v>
      </c>
      <c r="G62" s="53">
        <f>SUM(G63:G64)</f>
        <v>627.5</v>
      </c>
      <c r="H62" s="53">
        <f>SUM(H63:H64)</f>
        <v>652.19999999999993</v>
      </c>
    </row>
    <row r="63" spans="1:8" ht="78.75">
      <c r="A63" s="50" t="s">
        <v>496</v>
      </c>
      <c r="B63" s="109" t="s">
        <v>273</v>
      </c>
      <c r="C63" s="51" t="s">
        <v>1151</v>
      </c>
      <c r="D63" s="51" t="s">
        <v>1134</v>
      </c>
      <c r="E63" s="51" t="s">
        <v>963</v>
      </c>
      <c r="F63" s="53">
        <v>11.8</v>
      </c>
      <c r="G63" s="53">
        <v>14</v>
      </c>
      <c r="H63" s="53">
        <v>16.3</v>
      </c>
    </row>
    <row r="64" spans="1:8" ht="78.75">
      <c r="A64" s="50" t="s">
        <v>525</v>
      </c>
      <c r="B64" s="109" t="s">
        <v>273</v>
      </c>
      <c r="C64" s="51" t="s">
        <v>1060</v>
      </c>
      <c r="D64" s="51" t="s">
        <v>1134</v>
      </c>
      <c r="E64" s="51" t="s">
        <v>963</v>
      </c>
      <c r="F64" s="53">
        <v>591.9</v>
      </c>
      <c r="G64" s="53">
        <v>613.5</v>
      </c>
      <c r="H64" s="53">
        <v>635.9</v>
      </c>
    </row>
    <row r="65" spans="1:8" ht="47.25">
      <c r="A65" s="50" t="s">
        <v>526</v>
      </c>
      <c r="B65" s="109" t="s">
        <v>274</v>
      </c>
      <c r="C65" s="51"/>
      <c r="D65" s="51"/>
      <c r="E65" s="51"/>
      <c r="F65" s="53">
        <f>SUM(F66:F67)</f>
        <v>16259.1</v>
      </c>
      <c r="G65" s="53">
        <f>SUM(G66:G67)</f>
        <v>16259.1</v>
      </c>
      <c r="H65" s="53">
        <f>SUM(H66:H67)</f>
        <v>16259.1</v>
      </c>
    </row>
    <row r="66" spans="1:8" ht="78.75">
      <c r="A66" s="50" t="s">
        <v>186</v>
      </c>
      <c r="B66" s="109" t="s">
        <v>274</v>
      </c>
      <c r="C66" s="51" t="s">
        <v>1151</v>
      </c>
      <c r="D66" s="51" t="s">
        <v>1134</v>
      </c>
      <c r="E66" s="51" t="s">
        <v>963</v>
      </c>
      <c r="F66" s="53">
        <v>234</v>
      </c>
      <c r="G66" s="53">
        <v>234</v>
      </c>
      <c r="H66" s="53">
        <v>234</v>
      </c>
    </row>
    <row r="67" spans="1:8" ht="63">
      <c r="A67" s="50" t="s">
        <v>897</v>
      </c>
      <c r="B67" s="109" t="s">
        <v>274</v>
      </c>
      <c r="C67" s="51" t="s">
        <v>1060</v>
      </c>
      <c r="D67" s="51" t="s">
        <v>1134</v>
      </c>
      <c r="E67" s="51" t="s">
        <v>963</v>
      </c>
      <c r="F67" s="53">
        <v>16025.1</v>
      </c>
      <c r="G67" s="53">
        <v>16025.1</v>
      </c>
      <c r="H67" s="53">
        <v>16025.1</v>
      </c>
    </row>
    <row r="68" spans="1:8" ht="78.75">
      <c r="A68" s="50" t="s">
        <v>245</v>
      </c>
      <c r="B68" s="109" t="s">
        <v>275</v>
      </c>
      <c r="C68" s="51"/>
      <c r="D68" s="51"/>
      <c r="E68" s="51"/>
      <c r="F68" s="53">
        <f>SUM(F69:F70)</f>
        <v>42.7</v>
      </c>
      <c r="G68" s="53">
        <f>SUM(G69:G70)</f>
        <v>44.4</v>
      </c>
      <c r="H68" s="53">
        <f>SUM(H69:H70)</f>
        <v>46.2</v>
      </c>
    </row>
    <row r="69" spans="1:8" ht="94.5">
      <c r="A69" s="50" t="s">
        <v>679</v>
      </c>
      <c r="B69" s="109" t="s">
        <v>275</v>
      </c>
      <c r="C69" s="51" t="s">
        <v>1151</v>
      </c>
      <c r="D69" s="51" t="s">
        <v>1134</v>
      </c>
      <c r="E69" s="51" t="s">
        <v>963</v>
      </c>
      <c r="F69" s="53">
        <v>1.1000000000000001</v>
      </c>
      <c r="G69" s="53">
        <v>1.4</v>
      </c>
      <c r="H69" s="53">
        <v>1.7</v>
      </c>
    </row>
    <row r="70" spans="1:8" ht="94.5">
      <c r="A70" s="50" t="s">
        <v>680</v>
      </c>
      <c r="B70" s="109" t="s">
        <v>275</v>
      </c>
      <c r="C70" s="51" t="s">
        <v>1060</v>
      </c>
      <c r="D70" s="51" t="s">
        <v>1134</v>
      </c>
      <c r="E70" s="51" t="s">
        <v>963</v>
      </c>
      <c r="F70" s="53">
        <v>41.6</v>
      </c>
      <c r="G70" s="53">
        <v>43</v>
      </c>
      <c r="H70" s="53">
        <v>44.5</v>
      </c>
    </row>
    <row r="71" spans="1:8" ht="78.75">
      <c r="A71" s="50" t="s">
        <v>246</v>
      </c>
      <c r="B71" s="109" t="s">
        <v>276</v>
      </c>
      <c r="C71" s="51"/>
      <c r="D71" s="51"/>
      <c r="E71" s="51"/>
      <c r="F71" s="53">
        <f>SUM(F72:F73)</f>
        <v>3.2</v>
      </c>
      <c r="G71" s="53">
        <f>SUM(G72:G73)</f>
        <v>3.2</v>
      </c>
      <c r="H71" s="53">
        <f>SUM(H72:H73)</f>
        <v>3.2</v>
      </c>
    </row>
    <row r="72" spans="1:8" ht="110.25">
      <c r="A72" s="50" t="s">
        <v>837</v>
      </c>
      <c r="B72" s="109" t="s">
        <v>276</v>
      </c>
      <c r="C72" s="51" t="s">
        <v>1151</v>
      </c>
      <c r="D72" s="51" t="s">
        <v>1134</v>
      </c>
      <c r="E72" s="51" t="s">
        <v>963</v>
      </c>
      <c r="F72" s="53">
        <v>0.6</v>
      </c>
      <c r="G72" s="53">
        <v>0.6</v>
      </c>
      <c r="H72" s="53">
        <v>0.6</v>
      </c>
    </row>
    <row r="73" spans="1:8" ht="94.5">
      <c r="A73" s="50" t="s">
        <v>1263</v>
      </c>
      <c r="B73" s="109" t="s">
        <v>276</v>
      </c>
      <c r="C73" s="51" t="s">
        <v>1060</v>
      </c>
      <c r="D73" s="51" t="s">
        <v>1134</v>
      </c>
      <c r="E73" s="51" t="s">
        <v>963</v>
      </c>
      <c r="F73" s="53">
        <v>2.6</v>
      </c>
      <c r="G73" s="53">
        <v>2.6</v>
      </c>
      <c r="H73" s="53">
        <v>2.6</v>
      </c>
    </row>
    <row r="74" spans="1:8" ht="94.5">
      <c r="A74" s="50" t="s">
        <v>159</v>
      </c>
      <c r="B74" s="109" t="s">
        <v>277</v>
      </c>
      <c r="C74" s="51"/>
      <c r="D74" s="51"/>
      <c r="E74" s="51"/>
      <c r="F74" s="53">
        <f>SUM(F75:F76)</f>
        <v>478.59999999999997</v>
      </c>
      <c r="G74" s="53">
        <f>SUM(G75:G76)</f>
        <v>478.59999999999997</v>
      </c>
      <c r="H74" s="53">
        <f>SUM(H75:H76)</f>
        <v>478.59999999999997</v>
      </c>
    </row>
    <row r="75" spans="1:8" ht="126">
      <c r="A75" s="50" t="s">
        <v>258</v>
      </c>
      <c r="B75" s="109" t="s">
        <v>277</v>
      </c>
      <c r="C75" s="51" t="s">
        <v>1151</v>
      </c>
      <c r="D75" s="51" t="s">
        <v>1134</v>
      </c>
      <c r="E75" s="51" t="s">
        <v>963</v>
      </c>
      <c r="F75" s="53">
        <v>5.7</v>
      </c>
      <c r="G75" s="53">
        <v>5.7</v>
      </c>
      <c r="H75" s="53">
        <v>5.7</v>
      </c>
    </row>
    <row r="76" spans="1:8" ht="110.25">
      <c r="A76" s="50" t="s">
        <v>869</v>
      </c>
      <c r="B76" s="109" t="s">
        <v>277</v>
      </c>
      <c r="C76" s="51" t="s">
        <v>1060</v>
      </c>
      <c r="D76" s="51" t="s">
        <v>1134</v>
      </c>
      <c r="E76" s="51" t="s">
        <v>963</v>
      </c>
      <c r="F76" s="53">
        <v>472.9</v>
      </c>
      <c r="G76" s="53">
        <v>472.9</v>
      </c>
      <c r="H76" s="53">
        <v>472.9</v>
      </c>
    </row>
    <row r="77" spans="1:8" ht="31.5">
      <c r="A77" s="50" t="s">
        <v>163</v>
      </c>
      <c r="B77" s="109" t="s">
        <v>278</v>
      </c>
      <c r="C77" s="51"/>
      <c r="D77" s="51"/>
      <c r="E77" s="51"/>
      <c r="F77" s="53">
        <f>SUM(F78:F79)</f>
        <v>14912.7</v>
      </c>
      <c r="G77" s="53">
        <f>SUM(G78:G79)</f>
        <v>15610.8</v>
      </c>
      <c r="H77" s="53">
        <f>SUM(H78:H79)</f>
        <v>16322.6</v>
      </c>
    </row>
    <row r="78" spans="1:8" ht="63">
      <c r="A78" s="50" t="s">
        <v>901</v>
      </c>
      <c r="B78" s="109" t="s">
        <v>278</v>
      </c>
      <c r="C78" s="51" t="s">
        <v>1151</v>
      </c>
      <c r="D78" s="51" t="s">
        <v>1134</v>
      </c>
      <c r="E78" s="51" t="s">
        <v>963</v>
      </c>
      <c r="F78" s="53">
        <v>110.5</v>
      </c>
      <c r="G78" s="53">
        <v>116</v>
      </c>
      <c r="H78" s="53">
        <v>121</v>
      </c>
    </row>
    <row r="79" spans="1:8" ht="63">
      <c r="A79" s="50" t="s">
        <v>902</v>
      </c>
      <c r="B79" s="109" t="s">
        <v>278</v>
      </c>
      <c r="C79" s="51" t="s">
        <v>1060</v>
      </c>
      <c r="D79" s="51" t="s">
        <v>1134</v>
      </c>
      <c r="E79" s="51" t="s">
        <v>963</v>
      </c>
      <c r="F79" s="53">
        <v>14802.2</v>
      </c>
      <c r="G79" s="53">
        <v>15494.8</v>
      </c>
      <c r="H79" s="53">
        <v>16201.6</v>
      </c>
    </row>
    <row r="80" spans="1:8" ht="47.25">
      <c r="A80" s="50" t="s">
        <v>506</v>
      </c>
      <c r="B80" s="109" t="s">
        <v>279</v>
      </c>
      <c r="C80" s="51"/>
      <c r="D80" s="51"/>
      <c r="E80" s="51"/>
      <c r="F80" s="53">
        <f>SUM(F81:F83)</f>
        <v>51116.1</v>
      </c>
      <c r="G80" s="53">
        <f>SUM(G81:G83)</f>
        <v>53160.800000000003</v>
      </c>
      <c r="H80" s="53">
        <f>SUM(H81:H83)</f>
        <v>55287</v>
      </c>
    </row>
    <row r="81" spans="1:8" ht="126">
      <c r="A81" s="50" t="s">
        <v>280</v>
      </c>
      <c r="B81" s="109" t="s">
        <v>279</v>
      </c>
      <c r="C81" s="51" t="s">
        <v>1087</v>
      </c>
      <c r="D81" s="51" t="s">
        <v>1134</v>
      </c>
      <c r="E81" s="51" t="s">
        <v>963</v>
      </c>
      <c r="F81" s="53">
        <v>300</v>
      </c>
      <c r="G81" s="53">
        <v>350</v>
      </c>
      <c r="H81" s="53">
        <v>370</v>
      </c>
    </row>
    <row r="82" spans="1:8" ht="78.75">
      <c r="A82" s="50" t="s">
        <v>1225</v>
      </c>
      <c r="B82" s="109" t="s">
        <v>279</v>
      </c>
      <c r="C82" s="51" t="s">
        <v>1151</v>
      </c>
      <c r="D82" s="51" t="s">
        <v>1134</v>
      </c>
      <c r="E82" s="51" t="s">
        <v>963</v>
      </c>
      <c r="F82" s="53">
        <v>282.7</v>
      </c>
      <c r="G82" s="53">
        <v>305.8</v>
      </c>
      <c r="H82" s="53">
        <v>317</v>
      </c>
    </row>
    <row r="83" spans="1:8" ht="78.75">
      <c r="A83" s="50" t="s">
        <v>1226</v>
      </c>
      <c r="B83" s="109" t="s">
        <v>279</v>
      </c>
      <c r="C83" s="51" t="s">
        <v>1060</v>
      </c>
      <c r="D83" s="51" t="s">
        <v>1134</v>
      </c>
      <c r="E83" s="51" t="s">
        <v>963</v>
      </c>
      <c r="F83" s="53">
        <v>50533.4</v>
      </c>
      <c r="G83" s="53">
        <v>52505</v>
      </c>
      <c r="H83" s="53">
        <v>54600</v>
      </c>
    </row>
    <row r="84" spans="1:8" ht="78.75">
      <c r="A84" s="50" t="s">
        <v>226</v>
      </c>
      <c r="B84" s="109" t="s">
        <v>281</v>
      </c>
      <c r="C84" s="51"/>
      <c r="D84" s="51"/>
      <c r="E84" s="51"/>
      <c r="F84" s="53">
        <f>SUM(F85:F86)</f>
        <v>672</v>
      </c>
      <c r="G84" s="53">
        <f>SUM(G85:G86)</f>
        <v>698.9</v>
      </c>
      <c r="H84" s="53">
        <f>SUM(H85:H86)</f>
        <v>726.9</v>
      </c>
    </row>
    <row r="85" spans="1:8" ht="110.25">
      <c r="A85" s="50" t="s">
        <v>227</v>
      </c>
      <c r="B85" s="109" t="s">
        <v>281</v>
      </c>
      <c r="C85" s="51" t="s">
        <v>1151</v>
      </c>
      <c r="D85" s="51" t="s">
        <v>1134</v>
      </c>
      <c r="E85" s="51" t="s">
        <v>963</v>
      </c>
      <c r="F85" s="53">
        <v>11.9</v>
      </c>
      <c r="G85" s="53">
        <v>12.4</v>
      </c>
      <c r="H85" s="53">
        <v>12.9</v>
      </c>
    </row>
    <row r="86" spans="1:8" ht="110.25">
      <c r="A86" s="50" t="s">
        <v>228</v>
      </c>
      <c r="B86" s="109" t="s">
        <v>281</v>
      </c>
      <c r="C86" s="51" t="s">
        <v>1060</v>
      </c>
      <c r="D86" s="51" t="s">
        <v>1134</v>
      </c>
      <c r="E86" s="51" t="s">
        <v>963</v>
      </c>
      <c r="F86" s="53">
        <v>660.1</v>
      </c>
      <c r="G86" s="53">
        <v>686.5</v>
      </c>
      <c r="H86" s="53">
        <v>714</v>
      </c>
    </row>
    <row r="87" spans="1:8" ht="31.5">
      <c r="A87" s="50" t="s">
        <v>141</v>
      </c>
      <c r="B87" s="109" t="s">
        <v>282</v>
      </c>
      <c r="C87" s="51"/>
      <c r="D87" s="51"/>
      <c r="E87" s="51"/>
      <c r="F87" s="53">
        <f>SUM(F88:F88)</f>
        <v>12.2</v>
      </c>
      <c r="G87" s="53">
        <f>SUM(G88:G88)</f>
        <v>12.2</v>
      </c>
      <c r="H87" s="53">
        <f>SUM(H88:H88)</f>
        <v>12.2</v>
      </c>
    </row>
    <row r="88" spans="1:8" ht="47.25">
      <c r="A88" s="50" t="s">
        <v>158</v>
      </c>
      <c r="B88" s="109" t="s">
        <v>282</v>
      </c>
      <c r="C88" s="51" t="s">
        <v>1060</v>
      </c>
      <c r="D88" s="51" t="s">
        <v>1134</v>
      </c>
      <c r="E88" s="51" t="s">
        <v>963</v>
      </c>
      <c r="F88" s="53">
        <v>12.2</v>
      </c>
      <c r="G88" s="53">
        <v>12.2</v>
      </c>
      <c r="H88" s="53">
        <v>12.2</v>
      </c>
    </row>
    <row r="89" spans="1:8" ht="78.75">
      <c r="A89" s="50" t="s">
        <v>77</v>
      </c>
      <c r="B89" s="109" t="s">
        <v>283</v>
      </c>
      <c r="C89" s="51"/>
      <c r="D89" s="51"/>
      <c r="E89" s="51"/>
      <c r="F89" s="53">
        <f>SUM(F90:F91)</f>
        <v>353</v>
      </c>
      <c r="G89" s="53">
        <f>SUM(G90:G91)</f>
        <v>353</v>
      </c>
      <c r="H89" s="53">
        <f>SUM(H90:H91)</f>
        <v>353</v>
      </c>
    </row>
    <row r="90" spans="1:8" ht="94.5">
      <c r="A90" s="50" t="s">
        <v>78</v>
      </c>
      <c r="B90" s="109" t="s">
        <v>283</v>
      </c>
      <c r="C90" s="51" t="s">
        <v>1151</v>
      </c>
      <c r="D90" s="51" t="s">
        <v>1134</v>
      </c>
      <c r="E90" s="51" t="s">
        <v>963</v>
      </c>
      <c r="F90" s="53">
        <v>6.5</v>
      </c>
      <c r="G90" s="53">
        <v>6.5</v>
      </c>
      <c r="H90" s="53">
        <v>6.5</v>
      </c>
    </row>
    <row r="91" spans="1:8" ht="94.5">
      <c r="A91" s="50" t="s">
        <v>79</v>
      </c>
      <c r="B91" s="109" t="s">
        <v>283</v>
      </c>
      <c r="C91" s="51" t="s">
        <v>1060</v>
      </c>
      <c r="D91" s="51" t="s">
        <v>1134</v>
      </c>
      <c r="E91" s="51" t="s">
        <v>963</v>
      </c>
      <c r="F91" s="53">
        <v>346.5</v>
      </c>
      <c r="G91" s="53">
        <v>346.5</v>
      </c>
      <c r="H91" s="53">
        <v>346.5</v>
      </c>
    </row>
    <row r="92" spans="1:8" ht="63">
      <c r="A92" s="50" t="s">
        <v>259</v>
      </c>
      <c r="B92" s="109" t="s">
        <v>241</v>
      </c>
      <c r="C92" s="51"/>
      <c r="D92" s="51"/>
      <c r="E92" s="51"/>
      <c r="F92" s="53">
        <f>SUM(F93:F94)</f>
        <v>2616.6999999999998</v>
      </c>
      <c r="G92" s="53">
        <f>SUM(G93:G94)</f>
        <v>2609.6</v>
      </c>
      <c r="H92" s="53">
        <f>SUM(H93:H94)</f>
        <v>2609.6</v>
      </c>
    </row>
    <row r="93" spans="1:8" ht="78.75">
      <c r="A93" s="50" t="s">
        <v>870</v>
      </c>
      <c r="B93" s="109" t="s">
        <v>241</v>
      </c>
      <c r="C93" s="51" t="s">
        <v>1151</v>
      </c>
      <c r="D93" s="51" t="s">
        <v>1134</v>
      </c>
      <c r="E93" s="51" t="s">
        <v>963</v>
      </c>
      <c r="F93" s="53">
        <v>35</v>
      </c>
      <c r="G93" s="53">
        <v>35</v>
      </c>
      <c r="H93" s="53">
        <v>35</v>
      </c>
    </row>
    <row r="94" spans="1:8" ht="78.75">
      <c r="A94" s="50" t="s">
        <v>174</v>
      </c>
      <c r="B94" s="109" t="s">
        <v>241</v>
      </c>
      <c r="C94" s="51" t="s">
        <v>1060</v>
      </c>
      <c r="D94" s="51" t="s">
        <v>1134</v>
      </c>
      <c r="E94" s="51" t="s">
        <v>963</v>
      </c>
      <c r="F94" s="53">
        <v>2581.6999999999998</v>
      </c>
      <c r="G94" s="53">
        <v>2574.6</v>
      </c>
      <c r="H94" s="53">
        <v>2574.6</v>
      </c>
    </row>
    <row r="95" spans="1:8" ht="63">
      <c r="A95" s="50" t="s">
        <v>175</v>
      </c>
      <c r="B95" s="109" t="s">
        <v>242</v>
      </c>
      <c r="C95" s="51"/>
      <c r="D95" s="51"/>
      <c r="E95" s="51"/>
      <c r="F95" s="53">
        <f>SUM(F96:F97)</f>
        <v>2891.3</v>
      </c>
      <c r="G95" s="53">
        <f>SUM(G96:G97)</f>
        <v>3007</v>
      </c>
      <c r="H95" s="53">
        <f>SUM(H96:H97)</f>
        <v>3127.3</v>
      </c>
    </row>
    <row r="96" spans="1:8" ht="78.75">
      <c r="A96" s="50" t="s">
        <v>1222</v>
      </c>
      <c r="B96" s="109" t="s">
        <v>242</v>
      </c>
      <c r="C96" s="51" t="s">
        <v>1151</v>
      </c>
      <c r="D96" s="51" t="s">
        <v>1134</v>
      </c>
      <c r="E96" s="51" t="s">
        <v>963</v>
      </c>
      <c r="F96" s="53">
        <v>42</v>
      </c>
      <c r="G96" s="53">
        <v>44</v>
      </c>
      <c r="H96" s="53">
        <v>46</v>
      </c>
    </row>
    <row r="97" spans="1:8" ht="78.75">
      <c r="A97" s="50" t="s">
        <v>809</v>
      </c>
      <c r="B97" s="109" t="s">
        <v>242</v>
      </c>
      <c r="C97" s="51" t="s">
        <v>1060</v>
      </c>
      <c r="D97" s="51" t="s">
        <v>1134</v>
      </c>
      <c r="E97" s="51" t="s">
        <v>963</v>
      </c>
      <c r="F97" s="53">
        <v>2849.3</v>
      </c>
      <c r="G97" s="53">
        <v>2963</v>
      </c>
      <c r="H97" s="53">
        <v>3081.3</v>
      </c>
    </row>
    <row r="98" spans="1:8" ht="47.25">
      <c r="A98" s="50" t="s">
        <v>1152</v>
      </c>
      <c r="B98" s="109" t="s">
        <v>243</v>
      </c>
      <c r="C98" s="51"/>
      <c r="D98" s="51"/>
      <c r="E98" s="51"/>
      <c r="F98" s="53">
        <f>SUM(F99:F100)</f>
        <v>16149.3</v>
      </c>
      <c r="G98" s="53">
        <f>SUM(G99:G100)</f>
        <v>16149.3</v>
      </c>
      <c r="H98" s="53">
        <f>SUM(H99:H100)</f>
        <v>16149.3</v>
      </c>
    </row>
    <row r="99" spans="1:8" ht="63">
      <c r="A99" s="50" t="s">
        <v>1223</v>
      </c>
      <c r="B99" s="109" t="s">
        <v>243</v>
      </c>
      <c r="C99" s="51" t="s">
        <v>1151</v>
      </c>
      <c r="D99" s="51" t="s">
        <v>1134</v>
      </c>
      <c r="E99" s="51" t="s">
        <v>963</v>
      </c>
      <c r="F99" s="53">
        <v>30</v>
      </c>
      <c r="G99" s="53">
        <v>30</v>
      </c>
      <c r="H99" s="53">
        <v>30</v>
      </c>
    </row>
    <row r="100" spans="1:8" ht="63">
      <c r="A100" s="50" t="s">
        <v>1224</v>
      </c>
      <c r="B100" s="109" t="s">
        <v>243</v>
      </c>
      <c r="C100" s="51" t="s">
        <v>1060</v>
      </c>
      <c r="D100" s="51" t="s">
        <v>1134</v>
      </c>
      <c r="E100" s="51" t="s">
        <v>963</v>
      </c>
      <c r="F100" s="53">
        <v>16119.3</v>
      </c>
      <c r="G100" s="53">
        <v>16119.3</v>
      </c>
      <c r="H100" s="53">
        <v>16119.3</v>
      </c>
    </row>
    <row r="101" spans="1:8" ht="126">
      <c r="A101" s="50" t="s">
        <v>231</v>
      </c>
      <c r="B101" s="109" t="s">
        <v>838</v>
      </c>
      <c r="C101" s="51"/>
      <c r="D101" s="51"/>
      <c r="E101" s="51"/>
      <c r="F101" s="53">
        <f>SUM(F102:F103)</f>
        <v>7.8</v>
      </c>
      <c r="G101" s="53">
        <f>SUM(G102:G103)</f>
        <v>7.8</v>
      </c>
      <c r="H101" s="53">
        <f>SUM(H102:H103)</f>
        <v>7.8</v>
      </c>
    </row>
    <row r="102" spans="1:8" ht="157.5">
      <c r="A102" s="50" t="s">
        <v>284</v>
      </c>
      <c r="B102" s="109" t="s">
        <v>838</v>
      </c>
      <c r="C102" s="51" t="s">
        <v>1151</v>
      </c>
      <c r="D102" s="51" t="s">
        <v>1134</v>
      </c>
      <c r="E102" s="51" t="s">
        <v>963</v>
      </c>
      <c r="F102" s="53">
        <v>0.2</v>
      </c>
      <c r="G102" s="53">
        <v>0.2</v>
      </c>
      <c r="H102" s="53">
        <v>0.2</v>
      </c>
    </row>
    <row r="103" spans="1:8" ht="157.5">
      <c r="A103" s="50" t="s">
        <v>232</v>
      </c>
      <c r="B103" s="109" t="s">
        <v>838</v>
      </c>
      <c r="C103" s="51" t="s">
        <v>1060</v>
      </c>
      <c r="D103" s="51" t="s">
        <v>1134</v>
      </c>
      <c r="E103" s="51" t="s">
        <v>963</v>
      </c>
      <c r="F103" s="53">
        <v>7.6</v>
      </c>
      <c r="G103" s="53">
        <v>7.6</v>
      </c>
      <c r="H103" s="53">
        <v>7.6</v>
      </c>
    </row>
    <row r="104" spans="1:8" ht="47.25">
      <c r="A104" s="59" t="s">
        <v>238</v>
      </c>
      <c r="B104" s="109" t="s">
        <v>239</v>
      </c>
      <c r="C104" s="51"/>
      <c r="D104" s="51"/>
      <c r="E104" s="51"/>
      <c r="F104" s="60">
        <f>SUM(F105+F110)</f>
        <v>37418.300000000003</v>
      </c>
      <c r="G104" s="60">
        <f>SUM(G105+G110)</f>
        <v>37504</v>
      </c>
      <c r="H104" s="60">
        <f>SUM(H105+H110)</f>
        <v>37593.199999999997</v>
      </c>
    </row>
    <row r="105" spans="1:8" ht="15.75">
      <c r="A105" s="50" t="s">
        <v>564</v>
      </c>
      <c r="B105" s="109" t="s">
        <v>244</v>
      </c>
      <c r="C105" s="51"/>
      <c r="D105" s="51"/>
      <c r="E105" s="51"/>
      <c r="F105" s="60">
        <f>SUM(F106)</f>
        <v>8421.2000000000007</v>
      </c>
      <c r="G105" s="60">
        <f>SUM(G106)</f>
        <v>8421.2000000000007</v>
      </c>
      <c r="H105" s="60">
        <f>SUM(H106)</f>
        <v>8421.2000000000007</v>
      </c>
    </row>
    <row r="106" spans="1:8" ht="47.25">
      <c r="A106" s="62" t="s">
        <v>1211</v>
      </c>
      <c r="B106" s="109" t="s">
        <v>285</v>
      </c>
      <c r="C106" s="51"/>
      <c r="D106" s="51"/>
      <c r="E106" s="51"/>
      <c r="F106" s="53">
        <f>SUM(F107:F109)</f>
        <v>8421.2000000000007</v>
      </c>
      <c r="G106" s="53">
        <f>SUM(G107:G109)</f>
        <v>8421.2000000000007</v>
      </c>
      <c r="H106" s="53">
        <f>SUM(H107:H109)</f>
        <v>8421.2000000000007</v>
      </c>
    </row>
    <row r="107" spans="1:8" ht="110.25">
      <c r="A107" s="62" t="s">
        <v>350</v>
      </c>
      <c r="B107" s="109" t="s">
        <v>285</v>
      </c>
      <c r="C107" s="51" t="s">
        <v>1087</v>
      </c>
      <c r="D107" s="51" t="s">
        <v>1134</v>
      </c>
      <c r="E107" s="51" t="s">
        <v>967</v>
      </c>
      <c r="F107" s="53">
        <v>7216.7</v>
      </c>
      <c r="G107" s="53">
        <v>7216.7</v>
      </c>
      <c r="H107" s="53">
        <v>7216.7</v>
      </c>
    </row>
    <row r="108" spans="1:8" ht="63">
      <c r="A108" s="62" t="s">
        <v>339</v>
      </c>
      <c r="B108" s="109" t="s">
        <v>285</v>
      </c>
      <c r="C108" s="51" t="s">
        <v>1151</v>
      </c>
      <c r="D108" s="51" t="s">
        <v>1134</v>
      </c>
      <c r="E108" s="51" t="s">
        <v>967</v>
      </c>
      <c r="F108" s="53">
        <v>1170.5</v>
      </c>
      <c r="G108" s="53">
        <v>1170.5</v>
      </c>
      <c r="H108" s="53">
        <v>1170.5</v>
      </c>
    </row>
    <row r="109" spans="1:8" ht="47.25">
      <c r="A109" s="62" t="s">
        <v>878</v>
      </c>
      <c r="B109" s="109" t="s">
        <v>285</v>
      </c>
      <c r="C109" s="51" t="s">
        <v>453</v>
      </c>
      <c r="D109" s="51" t="s">
        <v>1134</v>
      </c>
      <c r="E109" s="51" t="s">
        <v>967</v>
      </c>
      <c r="F109" s="53">
        <v>34</v>
      </c>
      <c r="G109" s="53">
        <v>34</v>
      </c>
      <c r="H109" s="53">
        <v>34</v>
      </c>
    </row>
    <row r="110" spans="1:8" ht="47.25">
      <c r="A110" s="57" t="s">
        <v>1024</v>
      </c>
      <c r="B110" s="109" t="s">
        <v>1265</v>
      </c>
      <c r="C110" s="51"/>
      <c r="D110" s="51"/>
      <c r="E110" s="51"/>
      <c r="F110" s="53">
        <f>SUM(F111)</f>
        <v>28997.1</v>
      </c>
      <c r="G110" s="53">
        <f>SUM(G111)</f>
        <v>29082.799999999999</v>
      </c>
      <c r="H110" s="53">
        <f>SUM(H111)</f>
        <v>29172</v>
      </c>
    </row>
    <row r="111" spans="1:8" ht="78.75">
      <c r="A111" s="56" t="s">
        <v>739</v>
      </c>
      <c r="B111" s="109" t="s">
        <v>286</v>
      </c>
      <c r="C111" s="51" t="s">
        <v>147</v>
      </c>
      <c r="D111" s="51" t="s">
        <v>1134</v>
      </c>
      <c r="E111" s="51" t="s">
        <v>962</v>
      </c>
      <c r="F111" s="53">
        <v>28997.1</v>
      </c>
      <c r="G111" s="53">
        <v>29082.799999999999</v>
      </c>
      <c r="H111" s="53">
        <v>29172</v>
      </c>
    </row>
    <row r="112" spans="1:8" ht="47.25">
      <c r="A112" s="12" t="s">
        <v>1081</v>
      </c>
      <c r="B112" s="138" t="s">
        <v>831</v>
      </c>
      <c r="C112" s="61"/>
      <c r="D112" s="61"/>
      <c r="E112" s="61"/>
      <c r="F112" s="63">
        <f t="shared" ref="F112:H113" si="2">SUM(F113)</f>
        <v>413.7</v>
      </c>
      <c r="G112" s="63">
        <f t="shared" si="2"/>
        <v>413.7</v>
      </c>
      <c r="H112" s="63">
        <f t="shared" si="2"/>
        <v>413.7</v>
      </c>
    </row>
    <row r="113" spans="1:8" ht="63">
      <c r="A113" s="28" t="s">
        <v>721</v>
      </c>
      <c r="B113" s="139" t="s">
        <v>839</v>
      </c>
      <c r="C113" s="61"/>
      <c r="D113" s="61"/>
      <c r="E113" s="61"/>
      <c r="F113" s="60">
        <f t="shared" si="2"/>
        <v>413.7</v>
      </c>
      <c r="G113" s="60">
        <f t="shared" si="2"/>
        <v>413.7</v>
      </c>
      <c r="H113" s="60">
        <f t="shared" si="2"/>
        <v>413.7</v>
      </c>
    </row>
    <row r="114" spans="1:8" ht="31.5">
      <c r="A114" s="28" t="s">
        <v>426</v>
      </c>
      <c r="B114" s="109" t="s">
        <v>840</v>
      </c>
      <c r="C114" s="51"/>
      <c r="D114" s="51"/>
      <c r="E114" s="51"/>
      <c r="F114" s="53">
        <f>SUM(F115:F116)</f>
        <v>413.7</v>
      </c>
      <c r="G114" s="53">
        <f>SUM(G115:G116)</f>
        <v>413.7</v>
      </c>
      <c r="H114" s="53">
        <f>SUM(H115:H116)</f>
        <v>413.7</v>
      </c>
    </row>
    <row r="115" spans="1:8" ht="94.5">
      <c r="A115" s="28" t="s">
        <v>1318</v>
      </c>
      <c r="B115" s="109" t="s">
        <v>1175</v>
      </c>
      <c r="C115" s="91" t="s">
        <v>1151</v>
      </c>
      <c r="D115" s="51" t="s">
        <v>965</v>
      </c>
      <c r="E115" s="51" t="s">
        <v>966</v>
      </c>
      <c r="F115" s="53">
        <v>200.6</v>
      </c>
      <c r="G115" s="53">
        <v>200.6</v>
      </c>
      <c r="H115" s="53">
        <v>200.6</v>
      </c>
    </row>
    <row r="116" spans="1:8" ht="47.25">
      <c r="A116" s="62" t="s">
        <v>1176</v>
      </c>
      <c r="B116" s="109" t="s">
        <v>1177</v>
      </c>
      <c r="C116" s="91" t="s">
        <v>1151</v>
      </c>
      <c r="D116" s="51" t="s">
        <v>965</v>
      </c>
      <c r="E116" s="51" t="s">
        <v>966</v>
      </c>
      <c r="F116" s="53">
        <v>213.1</v>
      </c>
      <c r="G116" s="53">
        <v>213.1</v>
      </c>
      <c r="H116" s="53">
        <v>213.1</v>
      </c>
    </row>
    <row r="117" spans="1:8" ht="47.25">
      <c r="A117" s="49" t="s">
        <v>1313</v>
      </c>
      <c r="B117" s="138" t="s">
        <v>598</v>
      </c>
      <c r="C117" s="61"/>
      <c r="D117" s="61"/>
      <c r="E117" s="61"/>
      <c r="F117" s="63">
        <f>SUM(F119)</f>
        <v>2550.6999999999998</v>
      </c>
      <c r="G117" s="63">
        <f>SUM(G119)</f>
        <v>2588.5</v>
      </c>
      <c r="H117" s="63">
        <f>SUM(H119)</f>
        <v>2718.2</v>
      </c>
    </row>
    <row r="118" spans="1:8" ht="47.25">
      <c r="A118" s="59" t="s">
        <v>1314</v>
      </c>
      <c r="B118" s="109" t="s">
        <v>599</v>
      </c>
      <c r="C118" s="65"/>
      <c r="D118" s="65"/>
      <c r="E118" s="65"/>
      <c r="F118" s="53">
        <f t="shared" ref="F118:H119" si="3">SUM(F119)</f>
        <v>2550.6999999999998</v>
      </c>
      <c r="G118" s="53">
        <f t="shared" si="3"/>
        <v>2588.5</v>
      </c>
      <c r="H118" s="53">
        <f t="shared" si="3"/>
        <v>2718.2</v>
      </c>
    </row>
    <row r="119" spans="1:8" ht="110.25">
      <c r="A119" s="59" t="s">
        <v>563</v>
      </c>
      <c r="B119" s="109" t="s">
        <v>600</v>
      </c>
      <c r="C119" s="65"/>
      <c r="D119" s="65"/>
      <c r="E119" s="65"/>
      <c r="F119" s="53">
        <f t="shared" si="3"/>
        <v>2550.6999999999998</v>
      </c>
      <c r="G119" s="53">
        <f t="shared" si="3"/>
        <v>2588.5</v>
      </c>
      <c r="H119" s="53">
        <f t="shared" si="3"/>
        <v>2718.2</v>
      </c>
    </row>
    <row r="120" spans="1:8" ht="47.25">
      <c r="A120" s="59" t="s">
        <v>1153</v>
      </c>
      <c r="B120" s="139" t="s">
        <v>601</v>
      </c>
      <c r="C120" s="91" t="s">
        <v>711</v>
      </c>
      <c r="D120" s="91" t="s">
        <v>962</v>
      </c>
      <c r="E120" s="91" t="s">
        <v>963</v>
      </c>
      <c r="F120" s="60">
        <v>2550.6999999999998</v>
      </c>
      <c r="G120" s="60">
        <v>2588.5</v>
      </c>
      <c r="H120" s="60">
        <v>2718.2</v>
      </c>
    </row>
    <row r="121" spans="1:8" ht="31.5">
      <c r="A121" s="49" t="s">
        <v>257</v>
      </c>
      <c r="B121" s="137"/>
      <c r="C121" s="65"/>
      <c r="D121" s="65"/>
      <c r="E121" s="65"/>
      <c r="F121" s="63">
        <f>SUM(F122+F125+F142+F145+F213+F227+F256+F280+F287+F297+F310+F313+F316+F319+F339+F344+F355+F359+F365+F352+F369+F374+F362+F377)</f>
        <v>1125933.2999999996</v>
      </c>
      <c r="G121" s="63">
        <f>SUM(G122+G125+G142+G145+G213+G227+G256+G280+G287+G297+G310+G313+G316+G319+G339+G344+G355+G359+G365+G352+G369+G374+G362+G377)</f>
        <v>1194795.4000000004</v>
      </c>
      <c r="H121" s="63">
        <f>SUM(H122+H125+H142+H145+H213+H227+H256+H280+H287+H297+H310+H313+H316+H319+H339+H344+H355+H359+H365+H352+H369+H374+H362+H377)</f>
        <v>1091787.7</v>
      </c>
    </row>
    <row r="122" spans="1:8" ht="94.5">
      <c r="A122" s="66" t="s">
        <v>1331</v>
      </c>
      <c r="B122" s="138" t="s">
        <v>115</v>
      </c>
      <c r="C122" s="61"/>
      <c r="D122" s="61"/>
      <c r="E122" s="61"/>
      <c r="F122" s="63">
        <f>SUM(F123)</f>
        <v>1500</v>
      </c>
      <c r="G122" s="63">
        <f>SUM(G123)</f>
        <v>0</v>
      </c>
      <c r="H122" s="63">
        <f>SUM(H123)</f>
        <v>0</v>
      </c>
    </row>
    <row r="123" spans="1:8" ht="31.5">
      <c r="A123" s="28" t="s">
        <v>426</v>
      </c>
      <c r="B123" s="168" t="s">
        <v>359</v>
      </c>
      <c r="C123" s="91"/>
      <c r="D123" s="91"/>
      <c r="E123" s="91"/>
      <c r="F123" s="60">
        <f>SUM(F124:F124)</f>
        <v>1500</v>
      </c>
      <c r="G123" s="60">
        <f>SUM(G124:G124)</f>
        <v>0</v>
      </c>
      <c r="H123" s="60">
        <f>SUM(H124:H124)</f>
        <v>0</v>
      </c>
    </row>
    <row r="124" spans="1:8" ht="94.5">
      <c r="A124" s="168" t="s">
        <v>1249</v>
      </c>
      <c r="B124" s="168" t="s">
        <v>117</v>
      </c>
      <c r="C124" s="91" t="s">
        <v>1151</v>
      </c>
      <c r="D124" s="91" t="s">
        <v>966</v>
      </c>
      <c r="E124" s="91" t="s">
        <v>962</v>
      </c>
      <c r="F124" s="60">
        <v>1500</v>
      </c>
      <c r="G124" s="60"/>
      <c r="H124" s="60"/>
    </row>
    <row r="125" spans="1:8" ht="47.25">
      <c r="A125" s="49" t="s">
        <v>5</v>
      </c>
      <c r="B125" s="138" t="s">
        <v>687</v>
      </c>
      <c r="C125" s="61"/>
      <c r="D125" s="61"/>
      <c r="E125" s="61"/>
      <c r="F125" s="63">
        <f>SUM(F126+F129+F132+F135+F138)</f>
        <v>71963.5</v>
      </c>
      <c r="G125" s="63">
        <f>SUM(G126+G129+G132+G135+G138)</f>
        <v>92952.800000000017</v>
      </c>
      <c r="H125" s="63">
        <f>SUM(H126+H129+H132+H135+H138)</f>
        <v>93112.2</v>
      </c>
    </row>
    <row r="126" spans="1:8" ht="47.25">
      <c r="A126" s="193" t="s">
        <v>1171</v>
      </c>
      <c r="B126" s="109" t="s">
        <v>688</v>
      </c>
      <c r="C126" s="51"/>
      <c r="D126" s="51"/>
      <c r="E126" s="51"/>
      <c r="F126" s="53">
        <f>SUM(F128)</f>
        <v>3832.7</v>
      </c>
      <c r="G126" s="53">
        <f>SUM(G128)</f>
        <v>4085.8</v>
      </c>
      <c r="H126" s="53">
        <f>SUM(H128)</f>
        <v>4166</v>
      </c>
    </row>
    <row r="127" spans="1:8" ht="15.75">
      <c r="A127" s="194" t="s">
        <v>180</v>
      </c>
      <c r="B127" s="109" t="s">
        <v>689</v>
      </c>
      <c r="C127" s="51"/>
      <c r="D127" s="51"/>
      <c r="E127" s="51"/>
      <c r="F127" s="53">
        <f>SUM(F128)</f>
        <v>3832.7</v>
      </c>
      <c r="G127" s="53">
        <f>SUM(G128)</f>
        <v>4085.8</v>
      </c>
      <c r="H127" s="53">
        <f>SUM(H128)</f>
        <v>4166</v>
      </c>
    </row>
    <row r="128" spans="1:8" ht="47.25">
      <c r="A128" s="195" t="s">
        <v>1172</v>
      </c>
      <c r="B128" s="109" t="s">
        <v>690</v>
      </c>
      <c r="C128" s="51" t="s">
        <v>711</v>
      </c>
      <c r="D128" s="51" t="s">
        <v>965</v>
      </c>
      <c r="E128" s="51" t="s">
        <v>1133</v>
      </c>
      <c r="F128" s="53">
        <v>3832.7</v>
      </c>
      <c r="G128" s="53">
        <v>4085.8</v>
      </c>
      <c r="H128" s="53">
        <v>4166</v>
      </c>
    </row>
    <row r="129" spans="1:8" ht="47.25">
      <c r="A129" s="193" t="s">
        <v>1279</v>
      </c>
      <c r="B129" s="109" t="s">
        <v>691</v>
      </c>
      <c r="C129" s="52"/>
      <c r="D129" s="51"/>
      <c r="E129" s="51"/>
      <c r="F129" s="53">
        <f>SUM(F131)</f>
        <v>8922.4</v>
      </c>
      <c r="G129" s="53">
        <f>SUM(G131)</f>
        <v>3675</v>
      </c>
      <c r="H129" s="53">
        <f>SUM(H131)</f>
        <v>1675</v>
      </c>
    </row>
    <row r="130" spans="1:8" ht="31.5">
      <c r="A130" s="195" t="s">
        <v>426</v>
      </c>
      <c r="B130" s="109" t="s">
        <v>916</v>
      </c>
      <c r="C130" s="51"/>
      <c r="D130" s="51"/>
      <c r="E130" s="51"/>
      <c r="F130" s="53">
        <f>SUM(F131)</f>
        <v>8922.4</v>
      </c>
      <c r="G130" s="53">
        <f>SUM(G131)</f>
        <v>3675</v>
      </c>
      <c r="H130" s="53">
        <f>SUM(H131)</f>
        <v>1675</v>
      </c>
    </row>
    <row r="131" spans="1:8" ht="78.75">
      <c r="A131" s="195" t="s">
        <v>1281</v>
      </c>
      <c r="B131" s="109" t="s">
        <v>918</v>
      </c>
      <c r="C131" s="52" t="s">
        <v>1151</v>
      </c>
      <c r="D131" s="51" t="s">
        <v>965</v>
      </c>
      <c r="E131" s="51" t="s">
        <v>1133</v>
      </c>
      <c r="F131" s="53">
        <v>8922.4</v>
      </c>
      <c r="G131" s="53">
        <v>3675</v>
      </c>
      <c r="H131" s="53">
        <v>1675</v>
      </c>
    </row>
    <row r="132" spans="1:8" ht="47.25">
      <c r="A132" s="193" t="s">
        <v>1173</v>
      </c>
      <c r="B132" s="109" t="s">
        <v>692</v>
      </c>
      <c r="C132" s="52"/>
      <c r="D132" s="51"/>
      <c r="E132" s="51"/>
      <c r="F132" s="53">
        <f>SUM(F134)</f>
        <v>11938.9</v>
      </c>
      <c r="G132" s="53">
        <f>SUM(G134)</f>
        <v>12481.6</v>
      </c>
      <c r="H132" s="53">
        <f>SUM(H134)</f>
        <v>13024.2</v>
      </c>
    </row>
    <row r="133" spans="1:8" ht="15.75">
      <c r="A133" s="194" t="s">
        <v>180</v>
      </c>
      <c r="B133" s="109" t="s">
        <v>693</v>
      </c>
      <c r="C133" s="51"/>
      <c r="D133" s="51"/>
      <c r="E133" s="51"/>
      <c r="F133" s="53">
        <f>SUM(F134)</f>
        <v>11938.9</v>
      </c>
      <c r="G133" s="53">
        <f>SUM(G134)</f>
        <v>12481.6</v>
      </c>
      <c r="H133" s="53">
        <f>SUM(H134)</f>
        <v>13024.2</v>
      </c>
    </row>
    <row r="134" spans="1:8" ht="63">
      <c r="A134" s="195" t="s">
        <v>1174</v>
      </c>
      <c r="B134" s="109" t="s">
        <v>1181</v>
      </c>
      <c r="C134" s="52" t="s">
        <v>711</v>
      </c>
      <c r="D134" s="51" t="s">
        <v>965</v>
      </c>
      <c r="E134" s="51" t="s">
        <v>1133</v>
      </c>
      <c r="F134" s="53">
        <v>11938.9</v>
      </c>
      <c r="G134" s="53">
        <v>12481.6</v>
      </c>
      <c r="H134" s="53">
        <v>13024.2</v>
      </c>
    </row>
    <row r="135" spans="1:8" ht="47.25">
      <c r="A135" s="191" t="s">
        <v>318</v>
      </c>
      <c r="B135" s="109" t="s">
        <v>694</v>
      </c>
      <c r="C135" s="52"/>
      <c r="D135" s="51"/>
      <c r="E135" s="51"/>
      <c r="F135" s="53">
        <f>SUM(F137)</f>
        <v>2000</v>
      </c>
      <c r="G135" s="53">
        <f>SUM(G137)</f>
        <v>2000</v>
      </c>
      <c r="H135" s="53">
        <f>SUM(H137)</f>
        <v>2000</v>
      </c>
    </row>
    <row r="136" spans="1:8" ht="31.5">
      <c r="A136" s="192" t="s">
        <v>426</v>
      </c>
      <c r="B136" s="109" t="s">
        <v>287</v>
      </c>
      <c r="C136" s="51"/>
      <c r="D136" s="51"/>
      <c r="E136" s="51"/>
      <c r="F136" s="53">
        <f>SUM(F137)</f>
        <v>2000</v>
      </c>
      <c r="G136" s="53">
        <f>SUM(G137)</f>
        <v>2000</v>
      </c>
      <c r="H136" s="53">
        <f>SUM(H137)</f>
        <v>2000</v>
      </c>
    </row>
    <row r="137" spans="1:8" ht="78.75">
      <c r="A137" s="192" t="s">
        <v>195</v>
      </c>
      <c r="B137" s="109" t="s">
        <v>917</v>
      </c>
      <c r="C137" s="52" t="s">
        <v>1151</v>
      </c>
      <c r="D137" s="51" t="s">
        <v>965</v>
      </c>
      <c r="E137" s="51" t="s">
        <v>1133</v>
      </c>
      <c r="F137" s="53">
        <v>2000</v>
      </c>
      <c r="G137" s="53">
        <v>2000</v>
      </c>
      <c r="H137" s="53">
        <v>2000</v>
      </c>
    </row>
    <row r="138" spans="1:8" ht="63">
      <c r="A138" s="191" t="s">
        <v>196</v>
      </c>
      <c r="B138" s="109" t="s">
        <v>1182</v>
      </c>
      <c r="C138" s="51"/>
      <c r="D138" s="51"/>
      <c r="E138" s="51"/>
      <c r="F138" s="53">
        <f>SUM(F139)</f>
        <v>45269.5</v>
      </c>
      <c r="G138" s="53">
        <f>SUM(G139)</f>
        <v>70710.400000000009</v>
      </c>
      <c r="H138" s="53">
        <f>SUM(H139)</f>
        <v>72247</v>
      </c>
    </row>
    <row r="139" spans="1:8" ht="31.5">
      <c r="A139" s="192" t="s">
        <v>426</v>
      </c>
      <c r="B139" s="109" t="s">
        <v>1183</v>
      </c>
      <c r="C139" s="51"/>
      <c r="D139" s="51"/>
      <c r="E139" s="51"/>
      <c r="F139" s="53">
        <f>SUM(F140:F141)</f>
        <v>45269.5</v>
      </c>
      <c r="G139" s="53">
        <f>SUM(G140:G141)</f>
        <v>70710.400000000009</v>
      </c>
      <c r="H139" s="53">
        <f>SUM(H140:H141)</f>
        <v>72247</v>
      </c>
    </row>
    <row r="140" spans="1:8" ht="78.75">
      <c r="A140" s="192" t="s">
        <v>1180</v>
      </c>
      <c r="B140" s="109" t="s">
        <v>1185</v>
      </c>
      <c r="C140" s="52" t="s">
        <v>1151</v>
      </c>
      <c r="D140" s="51" t="s">
        <v>965</v>
      </c>
      <c r="E140" s="51" t="s">
        <v>1133</v>
      </c>
      <c r="F140" s="53">
        <v>37845.1</v>
      </c>
      <c r="G140" s="53">
        <v>57538.3</v>
      </c>
      <c r="H140" s="53">
        <v>47966.9</v>
      </c>
    </row>
    <row r="141" spans="1:8" ht="78.75">
      <c r="A141" s="192" t="s">
        <v>197</v>
      </c>
      <c r="B141" s="109" t="s">
        <v>1184</v>
      </c>
      <c r="C141" s="51" t="s">
        <v>1151</v>
      </c>
      <c r="D141" s="51" t="s">
        <v>965</v>
      </c>
      <c r="E141" s="51" t="s">
        <v>1133</v>
      </c>
      <c r="F141" s="53">
        <v>7424.4</v>
      </c>
      <c r="G141" s="53">
        <v>13172.1</v>
      </c>
      <c r="H141" s="53">
        <v>24280.1</v>
      </c>
    </row>
    <row r="142" spans="1:8" ht="47.25">
      <c r="A142" s="71" t="s">
        <v>288</v>
      </c>
      <c r="B142" s="138" t="s">
        <v>289</v>
      </c>
      <c r="C142" s="61"/>
      <c r="D142" s="61"/>
      <c r="E142" s="61"/>
      <c r="F142" s="63">
        <f t="shared" ref="F142:H143" si="4">SUM(F143)</f>
        <v>30</v>
      </c>
      <c r="G142" s="63">
        <f t="shared" si="4"/>
        <v>0</v>
      </c>
      <c r="H142" s="63">
        <f t="shared" si="4"/>
        <v>0</v>
      </c>
    </row>
    <row r="143" spans="1:8" ht="15.75">
      <c r="A143" s="57" t="s">
        <v>564</v>
      </c>
      <c r="B143" s="109" t="s">
        <v>290</v>
      </c>
      <c r="C143" s="51"/>
      <c r="D143" s="51"/>
      <c r="E143" s="51"/>
      <c r="F143" s="53">
        <f t="shared" si="4"/>
        <v>30</v>
      </c>
      <c r="G143" s="53">
        <f t="shared" si="4"/>
        <v>0</v>
      </c>
      <c r="H143" s="53">
        <f t="shared" si="4"/>
        <v>0</v>
      </c>
    </row>
    <row r="144" spans="1:8" ht="63">
      <c r="A144" s="57" t="s">
        <v>1014</v>
      </c>
      <c r="B144" s="109" t="s">
        <v>292</v>
      </c>
      <c r="C144" s="51" t="s">
        <v>1151</v>
      </c>
      <c r="D144" s="51" t="s">
        <v>961</v>
      </c>
      <c r="E144" s="51" t="s">
        <v>161</v>
      </c>
      <c r="F144" s="53">
        <v>30</v>
      </c>
      <c r="G144" s="53"/>
      <c r="H144" s="53"/>
    </row>
    <row r="145" spans="1:8" ht="47.25">
      <c r="A145" s="71" t="s">
        <v>8</v>
      </c>
      <c r="B145" s="138" t="s">
        <v>695</v>
      </c>
      <c r="C145" s="61"/>
      <c r="D145" s="61"/>
      <c r="E145" s="61"/>
      <c r="F145" s="63">
        <f>SUM(F146+F156+F177+F180+F190+F199+F202)</f>
        <v>792227.7</v>
      </c>
      <c r="G145" s="63">
        <f>SUM(G146+G156+G177+G180+G190+G199+G202)</f>
        <v>702721.9</v>
      </c>
      <c r="H145" s="63">
        <f>SUM(H146+H156+H177+H180+H190+H199+H202)</f>
        <v>716828.19999999984</v>
      </c>
    </row>
    <row r="146" spans="1:8" ht="31.5">
      <c r="A146" s="57" t="s">
        <v>1330</v>
      </c>
      <c r="B146" s="109" t="s">
        <v>696</v>
      </c>
      <c r="C146" s="51"/>
      <c r="D146" s="51"/>
      <c r="E146" s="51"/>
      <c r="F146" s="53">
        <f>SUM(F147+F149+F154)</f>
        <v>193639.19999999998</v>
      </c>
      <c r="G146" s="53">
        <f>SUM(G147+G149+G154)</f>
        <v>179860.5</v>
      </c>
      <c r="H146" s="53">
        <f>SUM(H147+H149+H154)</f>
        <v>194480.09999999998</v>
      </c>
    </row>
    <row r="147" spans="1:8" ht="31.5">
      <c r="A147" s="57" t="s">
        <v>349</v>
      </c>
      <c r="B147" s="109" t="s">
        <v>1308</v>
      </c>
      <c r="C147" s="51"/>
      <c r="D147" s="51"/>
      <c r="E147" s="51"/>
      <c r="F147" s="53">
        <f>SUM(F148)</f>
        <v>6487.3</v>
      </c>
      <c r="G147" s="53">
        <f>SUM(G148)</f>
        <v>6487.3</v>
      </c>
      <c r="H147" s="53">
        <f>SUM(H148)</f>
        <v>6487.3</v>
      </c>
    </row>
    <row r="148" spans="1:8" ht="110.25">
      <c r="A148" s="56" t="s">
        <v>408</v>
      </c>
      <c r="B148" s="109" t="s">
        <v>1309</v>
      </c>
      <c r="C148" s="51" t="s">
        <v>1060</v>
      </c>
      <c r="D148" s="51" t="s">
        <v>1134</v>
      </c>
      <c r="E148" s="51" t="s">
        <v>965</v>
      </c>
      <c r="F148" s="53">
        <v>6487.3</v>
      </c>
      <c r="G148" s="53">
        <v>6487.3</v>
      </c>
      <c r="H148" s="53">
        <v>6487.3</v>
      </c>
    </row>
    <row r="149" spans="1:8" ht="47.25">
      <c r="A149" s="57" t="s">
        <v>1024</v>
      </c>
      <c r="B149" s="109" t="s">
        <v>697</v>
      </c>
      <c r="C149" s="51"/>
      <c r="D149" s="51"/>
      <c r="E149" s="51"/>
      <c r="F149" s="53">
        <f>SUM(F150:F153)</f>
        <v>186209</v>
      </c>
      <c r="G149" s="53">
        <f>SUM(G150:G153)</f>
        <v>173373.2</v>
      </c>
      <c r="H149" s="53">
        <f>SUM(H150:H153)</f>
        <v>187992.8</v>
      </c>
    </row>
    <row r="150" spans="1:8" ht="110.25">
      <c r="A150" s="56" t="s">
        <v>347</v>
      </c>
      <c r="B150" s="109" t="s">
        <v>1310</v>
      </c>
      <c r="C150" s="51" t="s">
        <v>147</v>
      </c>
      <c r="D150" s="51" t="s">
        <v>968</v>
      </c>
      <c r="E150" s="51" t="s">
        <v>961</v>
      </c>
      <c r="F150" s="53">
        <v>101660.7</v>
      </c>
      <c r="G150" s="53">
        <v>101660.7</v>
      </c>
      <c r="H150" s="53">
        <v>101660.7</v>
      </c>
    </row>
    <row r="151" spans="1:8" ht="63">
      <c r="A151" s="56" t="s">
        <v>348</v>
      </c>
      <c r="B151" s="109" t="s">
        <v>698</v>
      </c>
      <c r="C151" s="51" t="s">
        <v>147</v>
      </c>
      <c r="D151" s="51" t="s">
        <v>968</v>
      </c>
      <c r="E151" s="51" t="s">
        <v>961</v>
      </c>
      <c r="F151" s="53">
        <v>82785.8</v>
      </c>
      <c r="G151" s="53">
        <v>69950</v>
      </c>
      <c r="H151" s="53">
        <v>84569.600000000006</v>
      </c>
    </row>
    <row r="152" spans="1:8" ht="63">
      <c r="A152" s="56" t="s">
        <v>568</v>
      </c>
      <c r="B152" s="109" t="s">
        <v>569</v>
      </c>
      <c r="C152" s="51" t="s">
        <v>147</v>
      </c>
      <c r="D152" s="51" t="s">
        <v>1134</v>
      </c>
      <c r="E152" s="51" t="s">
        <v>965</v>
      </c>
      <c r="F152" s="53">
        <v>171.8</v>
      </c>
      <c r="G152" s="53">
        <v>171.8</v>
      </c>
      <c r="H152" s="53">
        <v>171.8</v>
      </c>
    </row>
    <row r="153" spans="1:8" ht="63">
      <c r="A153" s="57" t="s">
        <v>173</v>
      </c>
      <c r="B153" s="109" t="s">
        <v>293</v>
      </c>
      <c r="C153" s="51" t="s">
        <v>147</v>
      </c>
      <c r="D153" s="51" t="s">
        <v>1134</v>
      </c>
      <c r="E153" s="51" t="s">
        <v>965</v>
      </c>
      <c r="F153" s="53">
        <v>1590.7</v>
      </c>
      <c r="G153" s="53">
        <v>1590.7</v>
      </c>
      <c r="H153" s="53">
        <v>1590.7</v>
      </c>
    </row>
    <row r="154" spans="1:8" ht="31.5">
      <c r="A154" s="69" t="s">
        <v>1214</v>
      </c>
      <c r="B154" s="109" t="s">
        <v>220</v>
      </c>
      <c r="C154" s="51"/>
      <c r="D154" s="51"/>
      <c r="E154" s="51"/>
      <c r="F154" s="53">
        <f>SUM(F155)</f>
        <v>942.9</v>
      </c>
      <c r="G154" s="53">
        <f>SUM(G155)</f>
        <v>0</v>
      </c>
      <c r="H154" s="53">
        <f>SUM(H155)</f>
        <v>0</v>
      </c>
    </row>
    <row r="155" spans="1:8" ht="173.25">
      <c r="A155" s="56" t="s">
        <v>334</v>
      </c>
      <c r="B155" s="109" t="s">
        <v>219</v>
      </c>
      <c r="C155" s="51" t="s">
        <v>147</v>
      </c>
      <c r="D155" s="51" t="s">
        <v>968</v>
      </c>
      <c r="E155" s="51" t="s">
        <v>962</v>
      </c>
      <c r="F155" s="53">
        <v>942.9</v>
      </c>
      <c r="G155" s="53"/>
      <c r="H155" s="53"/>
    </row>
    <row r="156" spans="1:8" ht="31.5">
      <c r="A156" s="57" t="s">
        <v>559</v>
      </c>
      <c r="B156" s="109" t="s">
        <v>699</v>
      </c>
      <c r="C156" s="51"/>
      <c r="D156" s="51"/>
      <c r="E156" s="51"/>
      <c r="F156" s="53">
        <f>SUM(F157+F160+F169+F167+F165)</f>
        <v>503950.39999999997</v>
      </c>
      <c r="G156" s="53">
        <f>SUM(G157+G160+G169+G167+G165)</f>
        <v>433051.80000000005</v>
      </c>
      <c r="H156" s="53">
        <f>SUM(H157+H160+H169+H167+H165)</f>
        <v>436538.3</v>
      </c>
    </row>
    <row r="157" spans="1:8" ht="31.5">
      <c r="A157" s="28" t="s">
        <v>426</v>
      </c>
      <c r="B157" s="109" t="s">
        <v>700</v>
      </c>
      <c r="C157" s="51"/>
      <c r="D157" s="51"/>
      <c r="E157" s="51"/>
      <c r="F157" s="53">
        <f>SUM(F158:F159)</f>
        <v>26698</v>
      </c>
      <c r="G157" s="53">
        <f>SUM(G158:G159)</f>
        <v>198</v>
      </c>
      <c r="H157" s="53">
        <f>SUM(H158:H159)</f>
        <v>0</v>
      </c>
    </row>
    <row r="158" spans="1:8" ht="47.25">
      <c r="A158" s="28" t="s">
        <v>881</v>
      </c>
      <c r="B158" s="109" t="s">
        <v>701</v>
      </c>
      <c r="C158" s="51" t="s">
        <v>1151</v>
      </c>
      <c r="D158" s="51" t="s">
        <v>968</v>
      </c>
      <c r="E158" s="51" t="s">
        <v>962</v>
      </c>
      <c r="F158" s="53">
        <v>26500</v>
      </c>
      <c r="G158" s="53"/>
      <c r="H158" s="53"/>
    </row>
    <row r="159" spans="1:8" ht="47.25">
      <c r="A159" s="28" t="s">
        <v>882</v>
      </c>
      <c r="B159" s="109" t="s">
        <v>911</v>
      </c>
      <c r="C159" s="51" t="s">
        <v>1151</v>
      </c>
      <c r="D159" s="51" t="s">
        <v>968</v>
      </c>
      <c r="E159" s="51" t="s">
        <v>962</v>
      </c>
      <c r="F159" s="53">
        <v>198</v>
      </c>
      <c r="G159" s="53">
        <v>198</v>
      </c>
      <c r="H159" s="53"/>
    </row>
    <row r="160" spans="1:8" ht="47.25">
      <c r="A160" s="57" t="s">
        <v>1024</v>
      </c>
      <c r="B160" s="109" t="s">
        <v>702</v>
      </c>
      <c r="C160" s="51"/>
      <c r="D160" s="51"/>
      <c r="E160" s="51"/>
      <c r="F160" s="53">
        <f>SUM(F161:F164)</f>
        <v>456160.39999999997</v>
      </c>
      <c r="G160" s="53">
        <f>SUM(G161:G164)</f>
        <v>411810.80000000005</v>
      </c>
      <c r="H160" s="53">
        <f>SUM(H161:H164)</f>
        <v>415463.7</v>
      </c>
    </row>
    <row r="161" spans="1:8" ht="141.75">
      <c r="A161" s="69" t="s">
        <v>414</v>
      </c>
      <c r="B161" s="109" t="s">
        <v>1186</v>
      </c>
      <c r="C161" s="51" t="s">
        <v>147</v>
      </c>
      <c r="D161" s="51" t="s">
        <v>968</v>
      </c>
      <c r="E161" s="51" t="s">
        <v>962</v>
      </c>
      <c r="F161" s="53">
        <v>298301.2</v>
      </c>
      <c r="G161" s="53">
        <v>298301.2</v>
      </c>
      <c r="H161" s="53">
        <v>298301.2</v>
      </c>
    </row>
    <row r="162" spans="1:8" ht="46.5" customHeight="1">
      <c r="A162" s="56" t="s">
        <v>415</v>
      </c>
      <c r="B162" s="109" t="s">
        <v>703</v>
      </c>
      <c r="C162" s="51" t="s">
        <v>147</v>
      </c>
      <c r="D162" s="51" t="s">
        <v>968</v>
      </c>
      <c r="E162" s="51" t="s">
        <v>962</v>
      </c>
      <c r="F162" s="53">
        <v>137472.5</v>
      </c>
      <c r="G162" s="53">
        <v>92870.1</v>
      </c>
      <c r="H162" s="53">
        <v>96570.1</v>
      </c>
    </row>
    <row r="163" spans="1:8" ht="110.25">
      <c r="A163" s="56" t="s">
        <v>24</v>
      </c>
      <c r="B163" s="109" t="s">
        <v>924</v>
      </c>
      <c r="C163" s="51" t="s">
        <v>147</v>
      </c>
      <c r="D163" s="51" t="s">
        <v>968</v>
      </c>
      <c r="E163" s="51" t="s">
        <v>962</v>
      </c>
      <c r="F163" s="53">
        <v>4910.6000000000004</v>
      </c>
      <c r="G163" s="53">
        <v>5163.3999999999996</v>
      </c>
      <c r="H163" s="53">
        <v>5116.3</v>
      </c>
    </row>
    <row r="164" spans="1:8" ht="76.5" customHeight="1">
      <c r="A164" s="56" t="s">
        <v>153</v>
      </c>
      <c r="B164" s="109" t="s">
        <v>294</v>
      </c>
      <c r="C164" s="51" t="s">
        <v>147</v>
      </c>
      <c r="D164" s="51" t="s">
        <v>968</v>
      </c>
      <c r="E164" s="51" t="s">
        <v>962</v>
      </c>
      <c r="F164" s="53">
        <v>15476.1</v>
      </c>
      <c r="G164" s="53">
        <v>15476.1</v>
      </c>
      <c r="H164" s="53">
        <v>15476.1</v>
      </c>
    </row>
    <row r="165" spans="1:8" ht="15.75">
      <c r="A165" s="180" t="s">
        <v>1198</v>
      </c>
      <c r="B165" s="139" t="s">
        <v>1196</v>
      </c>
      <c r="C165" s="51"/>
      <c r="D165" s="51"/>
      <c r="E165" s="51"/>
      <c r="F165" s="53">
        <f>SUM(F166)</f>
        <v>100</v>
      </c>
      <c r="G165" s="53">
        <f>SUM(G166)</f>
        <v>0</v>
      </c>
      <c r="H165" s="53">
        <f>SUM(H166)</f>
        <v>0</v>
      </c>
    </row>
    <row r="166" spans="1:8" ht="47.25">
      <c r="A166" s="56" t="s">
        <v>1199</v>
      </c>
      <c r="B166" s="139" t="s">
        <v>1197</v>
      </c>
      <c r="C166" s="51" t="s">
        <v>1151</v>
      </c>
      <c r="D166" s="51" t="s">
        <v>968</v>
      </c>
      <c r="E166" s="51" t="s">
        <v>962</v>
      </c>
      <c r="F166" s="53">
        <v>100</v>
      </c>
      <c r="G166" s="53"/>
      <c r="H166" s="53"/>
    </row>
    <row r="167" spans="1:8" ht="31.5">
      <c r="A167" s="180" t="s">
        <v>1192</v>
      </c>
      <c r="B167" s="139" t="s">
        <v>1193</v>
      </c>
      <c r="C167" s="51"/>
      <c r="D167" s="51"/>
      <c r="E167" s="51"/>
      <c r="F167" s="53">
        <f>SUM(F168)</f>
        <v>3</v>
      </c>
      <c r="G167" s="53">
        <f>SUM(G168)</f>
        <v>12</v>
      </c>
      <c r="H167" s="53">
        <f>SUM(H168)</f>
        <v>8</v>
      </c>
    </row>
    <row r="168" spans="1:8" ht="94.5">
      <c r="A168" s="56" t="s">
        <v>1194</v>
      </c>
      <c r="B168" s="139" t="s">
        <v>1195</v>
      </c>
      <c r="C168" s="51" t="s">
        <v>147</v>
      </c>
      <c r="D168" s="51" t="s">
        <v>968</v>
      </c>
      <c r="E168" s="51" t="s">
        <v>962</v>
      </c>
      <c r="F168" s="53">
        <v>3</v>
      </c>
      <c r="G168" s="53">
        <v>12</v>
      </c>
      <c r="H168" s="53">
        <v>8</v>
      </c>
    </row>
    <row r="169" spans="1:8" ht="31.5">
      <c r="A169" s="57" t="s">
        <v>676</v>
      </c>
      <c r="B169" s="109" t="s">
        <v>374</v>
      </c>
      <c r="C169" s="51"/>
      <c r="D169" s="51"/>
      <c r="E169" s="51"/>
      <c r="F169" s="53">
        <f>SUM(F170+F173)</f>
        <v>20989</v>
      </c>
      <c r="G169" s="53">
        <f>SUM(G170+G173)</f>
        <v>21031</v>
      </c>
      <c r="H169" s="53">
        <f>SUM(H170+H173)</f>
        <v>21066.6</v>
      </c>
    </row>
    <row r="170" spans="1:8" ht="126">
      <c r="A170" s="69" t="s">
        <v>1188</v>
      </c>
      <c r="B170" s="109" t="s">
        <v>1187</v>
      </c>
      <c r="C170" s="51"/>
      <c r="D170" s="51"/>
      <c r="E170" s="51"/>
      <c r="F170" s="53">
        <f>SUM(F171:F172)</f>
        <v>15373.5</v>
      </c>
      <c r="G170" s="53">
        <f>SUM(G171:G172)</f>
        <v>15373.5</v>
      </c>
      <c r="H170" s="53">
        <f>SUM(H171:H172)</f>
        <v>15373.5</v>
      </c>
    </row>
    <row r="171" spans="1:8" ht="189">
      <c r="A171" s="50" t="s">
        <v>1019</v>
      </c>
      <c r="B171" s="109" t="s">
        <v>1187</v>
      </c>
      <c r="C171" s="51" t="s">
        <v>1087</v>
      </c>
      <c r="D171" s="51" t="s">
        <v>968</v>
      </c>
      <c r="E171" s="51" t="s">
        <v>962</v>
      </c>
      <c r="F171" s="53">
        <v>13843.1</v>
      </c>
      <c r="G171" s="53">
        <v>13843.1</v>
      </c>
      <c r="H171" s="53">
        <v>13843.1</v>
      </c>
    </row>
    <row r="172" spans="1:8" ht="141.75">
      <c r="A172" s="50" t="s">
        <v>363</v>
      </c>
      <c r="B172" s="109" t="s">
        <v>1187</v>
      </c>
      <c r="C172" s="51" t="s">
        <v>1151</v>
      </c>
      <c r="D172" s="51" t="s">
        <v>968</v>
      </c>
      <c r="E172" s="51" t="s">
        <v>962</v>
      </c>
      <c r="F172" s="53">
        <v>1530.4</v>
      </c>
      <c r="G172" s="53">
        <v>1530.4</v>
      </c>
      <c r="H172" s="53">
        <v>1530.4</v>
      </c>
    </row>
    <row r="173" spans="1:8" ht="47.25">
      <c r="A173" s="50" t="s">
        <v>1189</v>
      </c>
      <c r="B173" s="109" t="s">
        <v>375</v>
      </c>
      <c r="C173" s="51"/>
      <c r="D173" s="51"/>
      <c r="E173" s="51"/>
      <c r="F173" s="53">
        <f>SUM(F174:F176)</f>
        <v>5615.5</v>
      </c>
      <c r="G173" s="53">
        <f>SUM(G174:G176)</f>
        <v>5657.5</v>
      </c>
      <c r="H173" s="53">
        <f>SUM(H174:H176)</f>
        <v>5693.0999999999995</v>
      </c>
    </row>
    <row r="174" spans="1:8" ht="110.25">
      <c r="A174" s="50" t="s">
        <v>450</v>
      </c>
      <c r="B174" s="109" t="s">
        <v>375</v>
      </c>
      <c r="C174" s="51" t="s">
        <v>1087</v>
      </c>
      <c r="D174" s="51" t="s">
        <v>968</v>
      </c>
      <c r="E174" s="51" t="s">
        <v>962</v>
      </c>
      <c r="F174" s="53">
        <v>3555.8</v>
      </c>
      <c r="G174" s="53">
        <v>3555.8</v>
      </c>
      <c r="H174" s="53">
        <v>3555.8</v>
      </c>
    </row>
    <row r="175" spans="1:8" ht="63">
      <c r="A175" s="50" t="s">
        <v>677</v>
      </c>
      <c r="B175" s="109" t="s">
        <v>375</v>
      </c>
      <c r="C175" s="51" t="s">
        <v>1151</v>
      </c>
      <c r="D175" s="51" t="s">
        <v>968</v>
      </c>
      <c r="E175" s="51" t="s">
        <v>962</v>
      </c>
      <c r="F175" s="53">
        <v>1954</v>
      </c>
      <c r="G175" s="53">
        <v>1996</v>
      </c>
      <c r="H175" s="53">
        <v>2031.6</v>
      </c>
    </row>
    <row r="176" spans="1:8" ht="47.25">
      <c r="A176" s="50" t="s">
        <v>364</v>
      </c>
      <c r="B176" s="109" t="s">
        <v>375</v>
      </c>
      <c r="C176" s="51" t="s">
        <v>453</v>
      </c>
      <c r="D176" s="51" t="s">
        <v>968</v>
      </c>
      <c r="E176" s="51" t="s">
        <v>962</v>
      </c>
      <c r="F176" s="53">
        <v>105.7</v>
      </c>
      <c r="G176" s="53">
        <v>105.7</v>
      </c>
      <c r="H176" s="53">
        <v>105.7</v>
      </c>
    </row>
    <row r="177" spans="1:8" ht="31.5">
      <c r="A177" s="57" t="s">
        <v>560</v>
      </c>
      <c r="B177" s="109" t="s">
        <v>704</v>
      </c>
      <c r="C177" s="51"/>
      <c r="D177" s="51"/>
      <c r="E177" s="51"/>
      <c r="F177" s="53">
        <f t="shared" ref="F177:H178" si="5">SUM(F178)</f>
        <v>24996.6</v>
      </c>
      <c r="G177" s="53">
        <f t="shared" si="5"/>
        <v>24996.6</v>
      </c>
      <c r="H177" s="53">
        <f t="shared" si="5"/>
        <v>24996.6</v>
      </c>
    </row>
    <row r="178" spans="1:8" ht="47.25">
      <c r="A178" s="57" t="s">
        <v>1024</v>
      </c>
      <c r="B178" s="109" t="s">
        <v>705</v>
      </c>
      <c r="C178" s="51"/>
      <c r="D178" s="51"/>
      <c r="E178" s="51"/>
      <c r="F178" s="53">
        <f t="shared" si="5"/>
        <v>24996.6</v>
      </c>
      <c r="G178" s="53">
        <f t="shared" si="5"/>
        <v>24996.6</v>
      </c>
      <c r="H178" s="53">
        <f t="shared" si="5"/>
        <v>24996.6</v>
      </c>
    </row>
    <row r="179" spans="1:8" ht="63">
      <c r="A179" s="56" t="s">
        <v>709</v>
      </c>
      <c r="B179" s="109" t="s">
        <v>706</v>
      </c>
      <c r="C179" s="51" t="s">
        <v>147</v>
      </c>
      <c r="D179" s="51" t="s">
        <v>968</v>
      </c>
      <c r="E179" s="51" t="s">
        <v>963</v>
      </c>
      <c r="F179" s="53">
        <v>24996.6</v>
      </c>
      <c r="G179" s="53">
        <v>24996.6</v>
      </c>
      <c r="H179" s="53">
        <v>24996.6</v>
      </c>
    </row>
    <row r="180" spans="1:8" ht="47.25">
      <c r="A180" s="57" t="s">
        <v>181</v>
      </c>
      <c r="B180" s="109" t="s">
        <v>707</v>
      </c>
      <c r="C180" s="51"/>
      <c r="D180" s="51"/>
      <c r="E180" s="51"/>
      <c r="F180" s="53">
        <f>SUM(F181+F185)</f>
        <v>11839.5</v>
      </c>
      <c r="G180" s="53">
        <f>SUM(G181+G185)</f>
        <v>11439.5</v>
      </c>
      <c r="H180" s="53">
        <f>SUM(H181+H185)</f>
        <v>11439.5</v>
      </c>
    </row>
    <row r="181" spans="1:8" ht="47.25">
      <c r="A181" s="57" t="s">
        <v>1024</v>
      </c>
      <c r="B181" s="109" t="s">
        <v>376</v>
      </c>
      <c r="C181" s="51"/>
      <c r="D181" s="51"/>
      <c r="E181" s="51"/>
      <c r="F181" s="53">
        <f>SUM(F182:F184)</f>
        <v>7608.1</v>
      </c>
      <c r="G181" s="53">
        <f>SUM(G182:G184)</f>
        <v>7608.1</v>
      </c>
      <c r="H181" s="53">
        <f>SUM(H182:H184)</f>
        <v>7608.1</v>
      </c>
    </row>
    <row r="182" spans="1:8" ht="63">
      <c r="A182" s="56" t="s">
        <v>454</v>
      </c>
      <c r="B182" s="109" t="s">
        <v>377</v>
      </c>
      <c r="C182" s="51" t="s">
        <v>147</v>
      </c>
      <c r="D182" s="51" t="s">
        <v>968</v>
      </c>
      <c r="E182" s="51" t="s">
        <v>968</v>
      </c>
      <c r="F182" s="53">
        <v>3617.7</v>
      </c>
      <c r="G182" s="53">
        <v>3617.7</v>
      </c>
      <c r="H182" s="53">
        <v>3617.7</v>
      </c>
    </row>
    <row r="183" spans="1:8" ht="63">
      <c r="A183" s="56" t="s">
        <v>360</v>
      </c>
      <c r="B183" s="109" t="s">
        <v>832</v>
      </c>
      <c r="C183" s="51" t="s">
        <v>147</v>
      </c>
      <c r="D183" s="51" t="s">
        <v>968</v>
      </c>
      <c r="E183" s="51" t="s">
        <v>968</v>
      </c>
      <c r="F183" s="53">
        <v>400</v>
      </c>
      <c r="G183" s="53">
        <v>400</v>
      </c>
      <c r="H183" s="53">
        <v>400</v>
      </c>
    </row>
    <row r="184" spans="1:8" ht="47.25" customHeight="1">
      <c r="A184" s="56" t="s">
        <v>154</v>
      </c>
      <c r="B184" s="109" t="s">
        <v>295</v>
      </c>
      <c r="C184" s="51" t="s">
        <v>147</v>
      </c>
      <c r="D184" s="51" t="s">
        <v>968</v>
      </c>
      <c r="E184" s="51" t="s">
        <v>968</v>
      </c>
      <c r="F184" s="53">
        <v>3590.4</v>
      </c>
      <c r="G184" s="53">
        <v>3590.4</v>
      </c>
      <c r="H184" s="53">
        <v>3590.4</v>
      </c>
    </row>
    <row r="185" spans="1:8" ht="31.5">
      <c r="A185" s="69" t="s">
        <v>1214</v>
      </c>
      <c r="B185" s="109" t="s">
        <v>378</v>
      </c>
      <c r="C185" s="51"/>
      <c r="D185" s="51"/>
      <c r="E185" s="51"/>
      <c r="F185" s="53">
        <f>SUM(F186:F189)</f>
        <v>4231.3999999999996</v>
      </c>
      <c r="G185" s="53">
        <f>SUM(G186:G189)</f>
        <v>3831.4</v>
      </c>
      <c r="H185" s="53">
        <f>SUM(H186:H189)</f>
        <v>3831.4</v>
      </c>
    </row>
    <row r="186" spans="1:8" ht="45.75" customHeight="1">
      <c r="A186" s="56" t="s">
        <v>1248</v>
      </c>
      <c r="B186" s="109" t="s">
        <v>570</v>
      </c>
      <c r="C186" s="51" t="s">
        <v>147</v>
      </c>
      <c r="D186" s="51" t="s">
        <v>968</v>
      </c>
      <c r="E186" s="51" t="s">
        <v>968</v>
      </c>
      <c r="F186" s="53">
        <v>400</v>
      </c>
      <c r="G186" s="53"/>
      <c r="H186" s="53"/>
    </row>
    <row r="187" spans="1:8" ht="45" customHeight="1">
      <c r="A187" s="56" t="s">
        <v>566</v>
      </c>
      <c r="B187" s="109" t="s">
        <v>379</v>
      </c>
      <c r="C187" s="51" t="s">
        <v>147</v>
      </c>
      <c r="D187" s="51" t="s">
        <v>968</v>
      </c>
      <c r="E187" s="51" t="s">
        <v>968</v>
      </c>
      <c r="F187" s="53">
        <v>1258.9000000000001</v>
      </c>
      <c r="G187" s="53">
        <v>1258.9000000000001</v>
      </c>
      <c r="H187" s="53">
        <v>1258.9000000000001</v>
      </c>
    </row>
    <row r="188" spans="1:8" ht="48" customHeight="1">
      <c r="A188" s="28" t="s">
        <v>296</v>
      </c>
      <c r="B188" s="109" t="s">
        <v>380</v>
      </c>
      <c r="C188" s="51" t="s">
        <v>147</v>
      </c>
      <c r="D188" s="51" t="s">
        <v>968</v>
      </c>
      <c r="E188" s="51" t="s">
        <v>968</v>
      </c>
      <c r="F188" s="53">
        <v>380</v>
      </c>
      <c r="G188" s="53">
        <v>380</v>
      </c>
      <c r="H188" s="53">
        <v>380</v>
      </c>
    </row>
    <row r="189" spans="1:8" ht="45" customHeight="1">
      <c r="A189" s="56" t="s">
        <v>154</v>
      </c>
      <c r="B189" s="109" t="s">
        <v>297</v>
      </c>
      <c r="C189" s="51" t="s">
        <v>147</v>
      </c>
      <c r="D189" s="51" t="s">
        <v>968</v>
      </c>
      <c r="E189" s="51" t="s">
        <v>968</v>
      </c>
      <c r="F189" s="53">
        <v>2192.5</v>
      </c>
      <c r="G189" s="53">
        <v>2192.5</v>
      </c>
      <c r="H189" s="53">
        <v>2192.5</v>
      </c>
    </row>
    <row r="190" spans="1:8" ht="31.5">
      <c r="A190" s="57" t="s">
        <v>561</v>
      </c>
      <c r="B190" s="109" t="s">
        <v>708</v>
      </c>
      <c r="C190" s="51"/>
      <c r="D190" s="51"/>
      <c r="E190" s="51"/>
      <c r="F190" s="53">
        <f>SUM(F195+F191+F193)</f>
        <v>32558.6</v>
      </c>
      <c r="G190" s="53">
        <f>SUM(G195+G191+G193)</f>
        <v>32558.6</v>
      </c>
      <c r="H190" s="53">
        <f>SUM(H195+H191+H193)</f>
        <v>32558.6</v>
      </c>
    </row>
    <row r="191" spans="1:8" ht="15.75">
      <c r="A191" s="62" t="s">
        <v>564</v>
      </c>
      <c r="B191" s="168" t="s">
        <v>1255</v>
      </c>
      <c r="C191" s="91"/>
      <c r="D191" s="91"/>
      <c r="E191" s="91"/>
      <c r="F191" s="53">
        <f>SUM(F192)</f>
        <v>1802.7</v>
      </c>
      <c r="G191" s="53">
        <f>SUM(G192)</f>
        <v>1802.7</v>
      </c>
      <c r="H191" s="53">
        <f>SUM(H192)</f>
        <v>1802.7</v>
      </c>
    </row>
    <row r="192" spans="1:8" ht="110.25">
      <c r="A192" s="50" t="s">
        <v>1253</v>
      </c>
      <c r="B192" s="168" t="s">
        <v>533</v>
      </c>
      <c r="C192" s="51" t="s">
        <v>1087</v>
      </c>
      <c r="D192" s="91" t="s">
        <v>968</v>
      </c>
      <c r="E192" s="91" t="s">
        <v>1133</v>
      </c>
      <c r="F192" s="53">
        <v>1802.7</v>
      </c>
      <c r="G192" s="53">
        <v>1802.7</v>
      </c>
      <c r="H192" s="53">
        <v>1802.7</v>
      </c>
    </row>
    <row r="193" spans="1:8" ht="31.5">
      <c r="A193" s="57" t="s">
        <v>349</v>
      </c>
      <c r="B193" s="109" t="s">
        <v>1190</v>
      </c>
      <c r="C193" s="51"/>
      <c r="D193" s="51"/>
      <c r="E193" s="51"/>
      <c r="F193" s="53">
        <f>SUM(F194)</f>
        <v>11926.8</v>
      </c>
      <c r="G193" s="53">
        <f>SUM(G194)</f>
        <v>11926.8</v>
      </c>
      <c r="H193" s="53">
        <f>SUM(H194)</f>
        <v>11926.8</v>
      </c>
    </row>
    <row r="194" spans="1:8" ht="94.5">
      <c r="A194" s="56" t="s">
        <v>644</v>
      </c>
      <c r="B194" s="109" t="s">
        <v>1191</v>
      </c>
      <c r="C194" s="51" t="s">
        <v>1060</v>
      </c>
      <c r="D194" s="51" t="s">
        <v>1134</v>
      </c>
      <c r="E194" s="51" t="s">
        <v>963</v>
      </c>
      <c r="F194" s="53">
        <v>11926.8</v>
      </c>
      <c r="G194" s="53">
        <v>11926.8</v>
      </c>
      <c r="H194" s="53">
        <v>11926.8</v>
      </c>
    </row>
    <row r="195" spans="1:8" ht="31.5">
      <c r="A195" s="57" t="s">
        <v>676</v>
      </c>
      <c r="B195" s="109" t="s">
        <v>381</v>
      </c>
      <c r="C195" s="51"/>
      <c r="D195" s="51"/>
      <c r="E195" s="51"/>
      <c r="F195" s="53">
        <f>SUM(F196:F198)</f>
        <v>18829.099999999999</v>
      </c>
      <c r="G195" s="53">
        <f>SUM(G196:G198)</f>
        <v>18829.099999999999</v>
      </c>
      <c r="H195" s="53">
        <f>SUM(H196:H198)</f>
        <v>18829.099999999999</v>
      </c>
    </row>
    <row r="196" spans="1:8" ht="94.5">
      <c r="A196" s="50" t="s">
        <v>567</v>
      </c>
      <c r="B196" s="109" t="s">
        <v>382</v>
      </c>
      <c r="C196" s="51" t="s">
        <v>1087</v>
      </c>
      <c r="D196" s="51" t="s">
        <v>968</v>
      </c>
      <c r="E196" s="51" t="s">
        <v>1133</v>
      </c>
      <c r="F196" s="53">
        <v>16438.5</v>
      </c>
      <c r="G196" s="53">
        <v>16438.5</v>
      </c>
      <c r="H196" s="53">
        <v>16438.5</v>
      </c>
    </row>
    <row r="197" spans="1:8" ht="47.25">
      <c r="A197" s="50" t="s">
        <v>1202</v>
      </c>
      <c r="B197" s="109" t="s">
        <v>382</v>
      </c>
      <c r="C197" s="51" t="s">
        <v>1151</v>
      </c>
      <c r="D197" s="51" t="s">
        <v>968</v>
      </c>
      <c r="E197" s="51" t="s">
        <v>1133</v>
      </c>
      <c r="F197" s="53">
        <v>2170.6</v>
      </c>
      <c r="G197" s="53">
        <v>2170.6</v>
      </c>
      <c r="H197" s="53">
        <v>2170.6</v>
      </c>
    </row>
    <row r="198" spans="1:8" ht="31.5">
      <c r="A198" s="50" t="s">
        <v>972</v>
      </c>
      <c r="B198" s="109" t="s">
        <v>382</v>
      </c>
      <c r="C198" s="51" t="s">
        <v>453</v>
      </c>
      <c r="D198" s="51" t="s">
        <v>968</v>
      </c>
      <c r="E198" s="51" t="s">
        <v>1133</v>
      </c>
      <c r="F198" s="53">
        <v>220</v>
      </c>
      <c r="G198" s="53">
        <v>220</v>
      </c>
      <c r="H198" s="53">
        <v>220</v>
      </c>
    </row>
    <row r="199" spans="1:8" ht="31.5">
      <c r="A199" s="57" t="s">
        <v>562</v>
      </c>
      <c r="B199" s="109" t="s">
        <v>155</v>
      </c>
      <c r="C199" s="51"/>
      <c r="D199" s="51"/>
      <c r="E199" s="51"/>
      <c r="F199" s="53">
        <f>SUM(F200)</f>
        <v>142</v>
      </c>
      <c r="G199" s="53">
        <f>SUM(G200)</f>
        <v>142</v>
      </c>
      <c r="H199" s="53">
        <f>SUM(H200)</f>
        <v>0</v>
      </c>
    </row>
    <row r="200" spans="1:8" ht="31.5">
      <c r="A200" s="28" t="s">
        <v>426</v>
      </c>
      <c r="B200" s="109" t="s">
        <v>383</v>
      </c>
      <c r="C200" s="51"/>
      <c r="D200" s="51"/>
      <c r="E200" s="51"/>
      <c r="F200" s="53">
        <f>SUM(F201:F201)</f>
        <v>142</v>
      </c>
      <c r="G200" s="53">
        <f>SUM(G201:G201)</f>
        <v>142</v>
      </c>
      <c r="H200" s="53">
        <f>SUM(H201:H201)</f>
        <v>0</v>
      </c>
    </row>
    <row r="201" spans="1:8" ht="47.25">
      <c r="A201" s="28" t="s">
        <v>904</v>
      </c>
      <c r="B201" s="109" t="s">
        <v>384</v>
      </c>
      <c r="C201" s="51" t="s">
        <v>1151</v>
      </c>
      <c r="D201" s="51" t="s">
        <v>968</v>
      </c>
      <c r="E201" s="51" t="s">
        <v>1133</v>
      </c>
      <c r="F201" s="53">
        <v>142</v>
      </c>
      <c r="G201" s="53">
        <v>142</v>
      </c>
      <c r="H201" s="53"/>
    </row>
    <row r="202" spans="1:8" ht="31.5">
      <c r="A202" s="107" t="s">
        <v>317</v>
      </c>
      <c r="B202" s="139" t="s">
        <v>156</v>
      </c>
      <c r="C202" s="91"/>
      <c r="D202" s="91"/>
      <c r="E202" s="91"/>
      <c r="F202" s="60">
        <f>SUM(F203+F211+F205)</f>
        <v>25101.4</v>
      </c>
      <c r="G202" s="60">
        <f>SUM(G203+G211+G205)</f>
        <v>20672.899999999998</v>
      </c>
      <c r="H202" s="60">
        <f>SUM(H203+H211+H205)</f>
        <v>16815.100000000002</v>
      </c>
    </row>
    <row r="203" spans="1:8" ht="31.5">
      <c r="A203" s="178" t="s">
        <v>426</v>
      </c>
      <c r="B203" s="179" t="s">
        <v>266</v>
      </c>
      <c r="C203" s="91"/>
      <c r="D203" s="91"/>
      <c r="E203" s="91"/>
      <c r="F203" s="53">
        <f>SUM(F204)</f>
        <v>2935</v>
      </c>
      <c r="G203" s="53">
        <f>SUM(G204)</f>
        <v>0</v>
      </c>
      <c r="H203" s="53">
        <f>SUM(H204)</f>
        <v>0</v>
      </c>
    </row>
    <row r="204" spans="1:8" ht="47.25">
      <c r="A204" s="178" t="s">
        <v>25</v>
      </c>
      <c r="B204" s="179" t="s">
        <v>665</v>
      </c>
      <c r="C204" s="91" t="s">
        <v>1151</v>
      </c>
      <c r="D204" s="91" t="s">
        <v>968</v>
      </c>
      <c r="E204" s="91" t="s">
        <v>962</v>
      </c>
      <c r="F204" s="53">
        <v>2935</v>
      </c>
      <c r="G204" s="53"/>
      <c r="H204" s="53"/>
    </row>
    <row r="205" spans="1:8" ht="31.5">
      <c r="A205" s="180" t="s">
        <v>1214</v>
      </c>
      <c r="B205" s="139" t="s">
        <v>385</v>
      </c>
      <c r="C205" s="91"/>
      <c r="D205" s="91"/>
      <c r="E205" s="91"/>
      <c r="F205" s="60">
        <f>SUM(F206:F210)</f>
        <v>20945.3</v>
      </c>
      <c r="G205" s="60">
        <f>SUM(G206:G210)</f>
        <v>19701.8</v>
      </c>
      <c r="H205" s="60">
        <f>SUM(H206:H210)</f>
        <v>15907.2</v>
      </c>
    </row>
    <row r="206" spans="1:8" ht="78.75">
      <c r="A206" s="69" t="s">
        <v>319</v>
      </c>
      <c r="B206" s="109" t="s">
        <v>321</v>
      </c>
      <c r="C206" s="51" t="s">
        <v>147</v>
      </c>
      <c r="D206" s="51" t="s">
        <v>968</v>
      </c>
      <c r="E206" s="51" t="s">
        <v>968</v>
      </c>
      <c r="F206" s="53">
        <v>874.8</v>
      </c>
      <c r="G206" s="53"/>
      <c r="H206" s="53"/>
    </row>
    <row r="207" spans="1:8" ht="78.75">
      <c r="A207" s="69" t="s">
        <v>1200</v>
      </c>
      <c r="B207" s="109" t="s">
        <v>322</v>
      </c>
      <c r="C207" s="51" t="s">
        <v>147</v>
      </c>
      <c r="D207" s="51" t="s">
        <v>968</v>
      </c>
      <c r="E207" s="51" t="s">
        <v>963</v>
      </c>
      <c r="F207" s="53"/>
      <c r="G207" s="53">
        <v>1656</v>
      </c>
      <c r="H207" s="53"/>
    </row>
    <row r="208" spans="1:8" ht="78.75">
      <c r="A208" s="69" t="s">
        <v>320</v>
      </c>
      <c r="B208" s="109" t="s">
        <v>323</v>
      </c>
      <c r="C208" s="51" t="s">
        <v>147</v>
      </c>
      <c r="D208" s="51" t="s">
        <v>968</v>
      </c>
      <c r="E208" s="51" t="s">
        <v>962</v>
      </c>
      <c r="F208" s="53">
        <v>1098.7</v>
      </c>
      <c r="G208" s="53">
        <v>1096</v>
      </c>
      <c r="H208" s="53">
        <v>907.2</v>
      </c>
    </row>
    <row r="209" spans="1:8" ht="78.75">
      <c r="A209" s="69" t="s">
        <v>912</v>
      </c>
      <c r="B209" s="109" t="s">
        <v>913</v>
      </c>
      <c r="C209" s="51" t="s">
        <v>147</v>
      </c>
      <c r="D209" s="51" t="s">
        <v>968</v>
      </c>
      <c r="E209" s="51" t="s">
        <v>961</v>
      </c>
      <c r="F209" s="53"/>
      <c r="G209" s="53">
        <v>1949.8</v>
      </c>
      <c r="H209" s="53"/>
    </row>
    <row r="210" spans="1:8" ht="110.25">
      <c r="A210" s="59" t="s">
        <v>324</v>
      </c>
      <c r="B210" s="139" t="s">
        <v>325</v>
      </c>
      <c r="C210" s="51" t="s">
        <v>147</v>
      </c>
      <c r="D210" s="51" t="s">
        <v>968</v>
      </c>
      <c r="E210" s="51" t="s">
        <v>963</v>
      </c>
      <c r="F210" s="53">
        <v>18971.8</v>
      </c>
      <c r="G210" s="53">
        <v>15000</v>
      </c>
      <c r="H210" s="53">
        <v>15000</v>
      </c>
    </row>
    <row r="211" spans="1:8" ht="15.75">
      <c r="A211" s="59" t="s">
        <v>221</v>
      </c>
      <c r="B211" s="139" t="s">
        <v>617</v>
      </c>
      <c r="C211" s="51"/>
      <c r="D211" s="51"/>
      <c r="E211" s="51"/>
      <c r="F211" s="53">
        <f>SUM(F212)</f>
        <v>1221.0999999999999</v>
      </c>
      <c r="G211" s="53">
        <f>SUM(G212)</f>
        <v>971.1</v>
      </c>
      <c r="H211" s="53">
        <f>SUM(H212)</f>
        <v>907.9</v>
      </c>
    </row>
    <row r="212" spans="1:8" ht="78.75">
      <c r="A212" s="59" t="s">
        <v>618</v>
      </c>
      <c r="B212" s="139" t="s">
        <v>619</v>
      </c>
      <c r="C212" s="51" t="s">
        <v>1151</v>
      </c>
      <c r="D212" s="51" t="s">
        <v>968</v>
      </c>
      <c r="E212" s="51" t="s">
        <v>962</v>
      </c>
      <c r="F212" s="53">
        <v>1221.0999999999999</v>
      </c>
      <c r="G212" s="53">
        <v>971.1</v>
      </c>
      <c r="H212" s="53">
        <v>907.9</v>
      </c>
    </row>
    <row r="213" spans="1:8" ht="47.25">
      <c r="A213" s="71" t="s">
        <v>11</v>
      </c>
      <c r="B213" s="138" t="s">
        <v>157</v>
      </c>
      <c r="C213" s="61"/>
      <c r="D213" s="61"/>
      <c r="E213" s="61"/>
      <c r="F213" s="63">
        <f>SUM(F214+F217+F223)</f>
        <v>2587.1999999999998</v>
      </c>
      <c r="G213" s="63">
        <f>SUM(G214+G217+G223)</f>
        <v>2387.1999999999998</v>
      </c>
      <c r="H213" s="63">
        <f>SUM(H214+H217+H223)</f>
        <v>2387.1999999999998</v>
      </c>
    </row>
    <row r="214" spans="1:8" ht="31.5">
      <c r="A214" s="56" t="s">
        <v>150</v>
      </c>
      <c r="B214" s="109" t="s">
        <v>523</v>
      </c>
      <c r="C214" s="61"/>
      <c r="D214" s="61"/>
      <c r="E214" s="61"/>
      <c r="F214" s="60">
        <f t="shared" ref="F214:H215" si="6">SUM(F215)</f>
        <v>140</v>
      </c>
      <c r="G214" s="60">
        <f t="shared" si="6"/>
        <v>140</v>
      </c>
      <c r="H214" s="60">
        <f t="shared" si="6"/>
        <v>140</v>
      </c>
    </row>
    <row r="215" spans="1:8" ht="31.5">
      <c r="A215" s="28" t="s">
        <v>426</v>
      </c>
      <c r="B215" s="109" t="s">
        <v>620</v>
      </c>
      <c r="C215" s="51"/>
      <c r="D215" s="51"/>
      <c r="E215" s="51"/>
      <c r="F215" s="53">
        <f t="shared" si="6"/>
        <v>140</v>
      </c>
      <c r="G215" s="53">
        <f t="shared" si="6"/>
        <v>140</v>
      </c>
      <c r="H215" s="53">
        <f t="shared" si="6"/>
        <v>140</v>
      </c>
    </row>
    <row r="216" spans="1:8" ht="47.25">
      <c r="A216" s="50" t="s">
        <v>1215</v>
      </c>
      <c r="B216" s="109" t="s">
        <v>621</v>
      </c>
      <c r="C216" s="51" t="s">
        <v>1151</v>
      </c>
      <c r="D216" s="51" t="s">
        <v>1134</v>
      </c>
      <c r="E216" s="51" t="s">
        <v>963</v>
      </c>
      <c r="F216" s="53">
        <v>140</v>
      </c>
      <c r="G216" s="53">
        <v>140</v>
      </c>
      <c r="H216" s="53">
        <v>140</v>
      </c>
    </row>
    <row r="217" spans="1:8" ht="47.25">
      <c r="A217" s="57" t="s">
        <v>806</v>
      </c>
      <c r="B217" s="109" t="s">
        <v>357</v>
      </c>
      <c r="C217" s="51"/>
      <c r="D217" s="51"/>
      <c r="E217" s="51"/>
      <c r="F217" s="53">
        <f>SUM(F218+F221)</f>
        <v>2167.1999999999998</v>
      </c>
      <c r="G217" s="53">
        <f>SUM(G218+G221)</f>
        <v>2167.1999999999998</v>
      </c>
      <c r="H217" s="53">
        <f>SUM(H218+H221)</f>
        <v>2167.1999999999998</v>
      </c>
    </row>
    <row r="218" spans="1:8" ht="31.5">
      <c r="A218" s="28" t="s">
        <v>426</v>
      </c>
      <c r="B218" s="109" t="s">
        <v>1269</v>
      </c>
      <c r="C218" s="51"/>
      <c r="D218" s="51"/>
      <c r="E218" s="51"/>
      <c r="F218" s="53">
        <f>SUM(F219:F220)</f>
        <v>1767.2</v>
      </c>
      <c r="G218" s="53">
        <f>SUM(G219:G220)</f>
        <v>1767.2</v>
      </c>
      <c r="H218" s="53">
        <f>SUM(H219:H220)</f>
        <v>1767.2</v>
      </c>
    </row>
    <row r="219" spans="1:8" ht="94.5">
      <c r="A219" s="50" t="s">
        <v>298</v>
      </c>
      <c r="B219" s="109" t="s">
        <v>1270</v>
      </c>
      <c r="C219" s="51" t="s">
        <v>147</v>
      </c>
      <c r="D219" s="51" t="s">
        <v>1134</v>
      </c>
      <c r="E219" s="51" t="s">
        <v>963</v>
      </c>
      <c r="F219" s="53">
        <v>1382.2</v>
      </c>
      <c r="G219" s="53">
        <v>1382.2</v>
      </c>
      <c r="H219" s="53">
        <v>1382.2</v>
      </c>
    </row>
    <row r="220" spans="1:8" ht="47.25">
      <c r="A220" s="50" t="s">
        <v>1215</v>
      </c>
      <c r="B220" s="109" t="s">
        <v>1271</v>
      </c>
      <c r="C220" s="51" t="s">
        <v>1151</v>
      </c>
      <c r="D220" s="51" t="s">
        <v>1134</v>
      </c>
      <c r="E220" s="51" t="s">
        <v>963</v>
      </c>
      <c r="F220" s="53">
        <v>385</v>
      </c>
      <c r="G220" s="53">
        <v>385</v>
      </c>
      <c r="H220" s="53">
        <v>385</v>
      </c>
    </row>
    <row r="221" spans="1:8" ht="31.5">
      <c r="A221" s="69" t="s">
        <v>1214</v>
      </c>
      <c r="B221" s="109" t="s">
        <v>1274</v>
      </c>
      <c r="C221" s="51"/>
      <c r="D221" s="51"/>
      <c r="E221" s="51"/>
      <c r="F221" s="53">
        <f>SUM(F222)</f>
        <v>400</v>
      </c>
      <c r="G221" s="53">
        <f>SUM(G222)</f>
        <v>400</v>
      </c>
      <c r="H221" s="53">
        <f>SUM(H222)</f>
        <v>400</v>
      </c>
    </row>
    <row r="222" spans="1:8" ht="78.75">
      <c r="A222" s="28" t="s">
        <v>356</v>
      </c>
      <c r="B222" s="109" t="s">
        <v>1274</v>
      </c>
      <c r="C222" s="51" t="s">
        <v>147</v>
      </c>
      <c r="D222" s="51" t="s">
        <v>1134</v>
      </c>
      <c r="E222" s="51" t="s">
        <v>963</v>
      </c>
      <c r="F222" s="53">
        <v>400</v>
      </c>
      <c r="G222" s="53">
        <v>400</v>
      </c>
      <c r="H222" s="53">
        <v>400</v>
      </c>
    </row>
    <row r="223" spans="1:8" ht="15.75">
      <c r="A223" s="57" t="s">
        <v>1216</v>
      </c>
      <c r="B223" s="109" t="s">
        <v>358</v>
      </c>
      <c r="C223" s="51"/>
      <c r="D223" s="51"/>
      <c r="E223" s="51"/>
      <c r="F223" s="53">
        <f>SUM(F224)</f>
        <v>280</v>
      </c>
      <c r="G223" s="53">
        <f>SUM(G224)</f>
        <v>80</v>
      </c>
      <c r="H223" s="53">
        <f>SUM(H224)</f>
        <v>80</v>
      </c>
    </row>
    <row r="224" spans="1:8" ht="31.5">
      <c r="A224" s="28" t="s">
        <v>426</v>
      </c>
      <c r="B224" s="109" t="s">
        <v>1272</v>
      </c>
      <c r="C224" s="51"/>
      <c r="D224" s="51"/>
      <c r="E224" s="51"/>
      <c r="F224" s="53">
        <f>SUM(F225:F226)</f>
        <v>280</v>
      </c>
      <c r="G224" s="53">
        <f>SUM(G225:G226)</f>
        <v>80</v>
      </c>
      <c r="H224" s="53">
        <f>SUM(H225:H226)</f>
        <v>80</v>
      </c>
    </row>
    <row r="225" spans="1:8" ht="78.75">
      <c r="A225" s="28" t="s">
        <v>326</v>
      </c>
      <c r="B225" s="109" t="s">
        <v>327</v>
      </c>
      <c r="C225" s="51" t="s">
        <v>1151</v>
      </c>
      <c r="D225" s="51" t="s">
        <v>1134</v>
      </c>
      <c r="E225" s="51" t="s">
        <v>967</v>
      </c>
      <c r="F225" s="53">
        <v>200</v>
      </c>
      <c r="G225" s="53"/>
      <c r="H225" s="53"/>
    </row>
    <row r="226" spans="1:8" ht="94.5">
      <c r="A226" s="50" t="s">
        <v>299</v>
      </c>
      <c r="B226" s="109" t="s">
        <v>1273</v>
      </c>
      <c r="C226" s="51" t="s">
        <v>1151</v>
      </c>
      <c r="D226" s="51" t="s">
        <v>1134</v>
      </c>
      <c r="E226" s="51" t="s">
        <v>963</v>
      </c>
      <c r="F226" s="53">
        <v>80</v>
      </c>
      <c r="G226" s="53">
        <v>80</v>
      </c>
      <c r="H226" s="53">
        <v>80</v>
      </c>
    </row>
    <row r="227" spans="1:8" ht="51.75" customHeight="1">
      <c r="A227" s="72" t="s">
        <v>9</v>
      </c>
      <c r="B227" s="138" t="s">
        <v>764</v>
      </c>
      <c r="C227" s="61"/>
      <c r="D227" s="61"/>
      <c r="E227" s="61"/>
      <c r="F227" s="63">
        <f>SUM(F228+F242+F231+F236+F239+F248)</f>
        <v>71821.100000000006</v>
      </c>
      <c r="G227" s="63">
        <f>SUM(G228+G242+G231+G236+G239+G248)</f>
        <v>71717.3</v>
      </c>
      <c r="H227" s="63">
        <f>SUM(H228+H242+H231+H236+H239+H248)</f>
        <v>72340</v>
      </c>
    </row>
    <row r="228" spans="1:8" ht="47.25">
      <c r="A228" s="57" t="s">
        <v>337</v>
      </c>
      <c r="B228" s="109" t="s">
        <v>765</v>
      </c>
      <c r="C228" s="51"/>
      <c r="D228" s="51"/>
      <c r="E228" s="51"/>
      <c r="F228" s="53">
        <f t="shared" ref="F228:H229" si="7">SUM(F229)</f>
        <v>18294.8</v>
      </c>
      <c r="G228" s="53">
        <f t="shared" si="7"/>
        <v>18411.599999999999</v>
      </c>
      <c r="H228" s="53">
        <f t="shared" si="7"/>
        <v>18532.3</v>
      </c>
    </row>
    <row r="229" spans="1:8" ht="47.25">
      <c r="A229" s="57" t="s">
        <v>1024</v>
      </c>
      <c r="B229" s="109" t="s">
        <v>766</v>
      </c>
      <c r="C229" s="51"/>
      <c r="D229" s="51"/>
      <c r="E229" s="51"/>
      <c r="F229" s="53">
        <f t="shared" si="7"/>
        <v>18294.8</v>
      </c>
      <c r="G229" s="53">
        <f t="shared" si="7"/>
        <v>18411.599999999999</v>
      </c>
      <c r="H229" s="53">
        <f t="shared" si="7"/>
        <v>18532.3</v>
      </c>
    </row>
    <row r="230" spans="1:8" ht="47.25">
      <c r="A230" s="57" t="s">
        <v>974</v>
      </c>
      <c r="B230" s="109" t="s">
        <v>767</v>
      </c>
      <c r="C230" s="51" t="s">
        <v>147</v>
      </c>
      <c r="D230" s="51" t="s">
        <v>1138</v>
      </c>
      <c r="E230" s="51" t="s">
        <v>961</v>
      </c>
      <c r="F230" s="53">
        <v>18294.8</v>
      </c>
      <c r="G230" s="53">
        <v>18411.599999999999</v>
      </c>
      <c r="H230" s="53">
        <v>18532.3</v>
      </c>
    </row>
    <row r="231" spans="1:8" ht="47.25">
      <c r="A231" s="107" t="s">
        <v>338</v>
      </c>
      <c r="B231" s="139" t="s">
        <v>768</v>
      </c>
      <c r="C231" s="91"/>
      <c r="D231" s="91"/>
      <c r="E231" s="91"/>
      <c r="F231" s="60">
        <f>SUM(F232+F234)</f>
        <v>21373.4</v>
      </c>
      <c r="G231" s="60">
        <f>SUM(G232+G234)</f>
        <v>21397.200000000001</v>
      </c>
      <c r="H231" s="60">
        <f>SUM(H232+H234)</f>
        <v>21422.1</v>
      </c>
    </row>
    <row r="232" spans="1:8" ht="47.25">
      <c r="A232" s="57" t="s">
        <v>1024</v>
      </c>
      <c r="B232" s="109" t="s">
        <v>769</v>
      </c>
      <c r="C232" s="51"/>
      <c r="D232" s="51"/>
      <c r="E232" s="51"/>
      <c r="F232" s="53">
        <f>SUM(F233)</f>
        <v>21233.4</v>
      </c>
      <c r="G232" s="53">
        <f>SUM(G233)</f>
        <v>21257.200000000001</v>
      </c>
      <c r="H232" s="53">
        <f>SUM(H233)</f>
        <v>21282.1</v>
      </c>
    </row>
    <row r="233" spans="1:8" ht="47.25">
      <c r="A233" s="57" t="s">
        <v>41</v>
      </c>
      <c r="B233" s="109" t="s">
        <v>770</v>
      </c>
      <c r="C233" s="51" t="s">
        <v>147</v>
      </c>
      <c r="D233" s="51" t="s">
        <v>1138</v>
      </c>
      <c r="E233" s="51" t="s">
        <v>961</v>
      </c>
      <c r="F233" s="53">
        <v>21233.4</v>
      </c>
      <c r="G233" s="53">
        <v>21257.200000000001</v>
      </c>
      <c r="H233" s="53">
        <v>21282.1</v>
      </c>
    </row>
    <row r="234" spans="1:8" ht="31.5">
      <c r="A234" s="69" t="s">
        <v>1214</v>
      </c>
      <c r="B234" s="109" t="s">
        <v>329</v>
      </c>
      <c r="C234" s="51"/>
      <c r="D234" s="51"/>
      <c r="E234" s="51"/>
      <c r="F234" s="53">
        <f>SUM(F235)</f>
        <v>140</v>
      </c>
      <c r="G234" s="53">
        <f>SUM(G235)</f>
        <v>140</v>
      </c>
      <c r="H234" s="53">
        <f>SUM(H235)</f>
        <v>140</v>
      </c>
    </row>
    <row r="235" spans="1:8" ht="63">
      <c r="A235" s="57" t="s">
        <v>26</v>
      </c>
      <c r="B235" s="109" t="s">
        <v>331</v>
      </c>
      <c r="C235" s="51" t="s">
        <v>147</v>
      </c>
      <c r="D235" s="51" t="s">
        <v>1138</v>
      </c>
      <c r="E235" s="51" t="s">
        <v>961</v>
      </c>
      <c r="F235" s="53">
        <v>140</v>
      </c>
      <c r="G235" s="53">
        <v>140</v>
      </c>
      <c r="H235" s="53">
        <v>140</v>
      </c>
    </row>
    <row r="236" spans="1:8" ht="63">
      <c r="A236" s="57" t="s">
        <v>182</v>
      </c>
      <c r="B236" s="109" t="s">
        <v>771</v>
      </c>
      <c r="C236" s="51"/>
      <c r="D236" s="51"/>
      <c r="E236" s="51"/>
      <c r="F236" s="53">
        <f t="shared" ref="F236:H237" si="8">SUM(F237)</f>
        <v>21058.9</v>
      </c>
      <c r="G236" s="53">
        <f t="shared" si="8"/>
        <v>21079.7</v>
      </c>
      <c r="H236" s="53">
        <f t="shared" si="8"/>
        <v>21101.3</v>
      </c>
    </row>
    <row r="237" spans="1:8" ht="47.25">
      <c r="A237" s="57" t="s">
        <v>1024</v>
      </c>
      <c r="B237" s="109" t="s">
        <v>772</v>
      </c>
      <c r="C237" s="51"/>
      <c r="D237" s="51"/>
      <c r="E237" s="51"/>
      <c r="F237" s="53">
        <f t="shared" si="8"/>
        <v>21058.9</v>
      </c>
      <c r="G237" s="53">
        <f t="shared" si="8"/>
        <v>21079.7</v>
      </c>
      <c r="H237" s="53">
        <f t="shared" si="8"/>
        <v>21101.3</v>
      </c>
    </row>
    <row r="238" spans="1:8" ht="63">
      <c r="A238" s="56" t="s">
        <v>709</v>
      </c>
      <c r="B238" s="109" t="s">
        <v>773</v>
      </c>
      <c r="C238" s="51" t="s">
        <v>147</v>
      </c>
      <c r="D238" s="51" t="s">
        <v>968</v>
      </c>
      <c r="E238" s="51" t="s">
        <v>963</v>
      </c>
      <c r="F238" s="53">
        <v>21058.9</v>
      </c>
      <c r="G238" s="53">
        <v>21079.7</v>
      </c>
      <c r="H238" s="53">
        <v>21101.3</v>
      </c>
    </row>
    <row r="239" spans="1:8" ht="47.25">
      <c r="A239" s="57" t="s">
        <v>184</v>
      </c>
      <c r="B239" s="109" t="s">
        <v>774</v>
      </c>
      <c r="C239" s="51"/>
      <c r="D239" s="51"/>
      <c r="E239" s="51"/>
      <c r="F239" s="53">
        <f>SUM(F241)</f>
        <v>80</v>
      </c>
      <c r="G239" s="53">
        <f>SUM(G241)</f>
        <v>0</v>
      </c>
      <c r="H239" s="53">
        <f>SUM(H241)</f>
        <v>0</v>
      </c>
    </row>
    <row r="240" spans="1:8" ht="31.5">
      <c r="A240" s="69" t="s">
        <v>1214</v>
      </c>
      <c r="B240" s="109" t="s">
        <v>304</v>
      </c>
      <c r="C240" s="51"/>
      <c r="D240" s="51"/>
      <c r="E240" s="51"/>
      <c r="F240" s="53">
        <f>SUM(F241)</f>
        <v>80</v>
      </c>
      <c r="G240" s="53">
        <f>SUM(G241)</f>
        <v>0</v>
      </c>
      <c r="H240" s="53">
        <f>SUM(H241)</f>
        <v>0</v>
      </c>
    </row>
    <row r="241" spans="1:8" ht="63">
      <c r="A241" s="56" t="s">
        <v>760</v>
      </c>
      <c r="B241" s="109" t="s">
        <v>905</v>
      </c>
      <c r="C241" s="51" t="s">
        <v>147</v>
      </c>
      <c r="D241" s="51" t="s">
        <v>968</v>
      </c>
      <c r="E241" s="51" t="s">
        <v>963</v>
      </c>
      <c r="F241" s="53">
        <v>80</v>
      </c>
      <c r="G241" s="53"/>
      <c r="H241" s="53"/>
    </row>
    <row r="242" spans="1:8" ht="47.25">
      <c r="A242" s="57" t="s">
        <v>183</v>
      </c>
      <c r="B242" s="109" t="s">
        <v>305</v>
      </c>
      <c r="C242" s="51"/>
      <c r="D242" s="51"/>
      <c r="E242" s="51"/>
      <c r="F242" s="53">
        <f>SUM(F243+F245)</f>
        <v>2891.4</v>
      </c>
      <c r="G242" s="53">
        <f>SUM(G243+G245)</f>
        <v>2706.2</v>
      </c>
      <c r="H242" s="53">
        <f>SUM(H243+H245)</f>
        <v>3161.7000000000003</v>
      </c>
    </row>
    <row r="243" spans="1:8" ht="31.5">
      <c r="A243" s="28" t="s">
        <v>426</v>
      </c>
      <c r="B243" s="109" t="s">
        <v>435</v>
      </c>
      <c r="C243" s="51"/>
      <c r="D243" s="51"/>
      <c r="E243" s="51"/>
      <c r="F243" s="53">
        <f>SUM(F244:F244)</f>
        <v>0</v>
      </c>
      <c r="G243" s="53">
        <f>SUM(G244:G244)</f>
        <v>2706.2</v>
      </c>
      <c r="H243" s="53">
        <f>SUM(H244:H244)</f>
        <v>2386.8000000000002</v>
      </c>
    </row>
    <row r="244" spans="1:8" ht="78.75">
      <c r="A244" s="56" t="s">
        <v>741</v>
      </c>
      <c r="B244" s="109" t="s">
        <v>436</v>
      </c>
      <c r="C244" s="51" t="s">
        <v>1151</v>
      </c>
      <c r="D244" s="51" t="s">
        <v>1138</v>
      </c>
      <c r="E244" s="51" t="s">
        <v>961</v>
      </c>
      <c r="F244" s="53"/>
      <c r="G244" s="53">
        <v>2706.2</v>
      </c>
      <c r="H244" s="53">
        <v>2386.8000000000002</v>
      </c>
    </row>
    <row r="245" spans="1:8" ht="15.75">
      <c r="A245" s="69" t="s">
        <v>328</v>
      </c>
      <c r="B245" s="109" t="s">
        <v>332</v>
      </c>
      <c r="C245" s="51"/>
      <c r="D245" s="51"/>
      <c r="E245" s="51"/>
      <c r="F245" s="53">
        <f>SUM(F246:F247)</f>
        <v>2891.4</v>
      </c>
      <c r="G245" s="53">
        <f>SUM(G246:G247)</f>
        <v>0</v>
      </c>
      <c r="H245" s="53">
        <f>SUM(H246:H247)</f>
        <v>774.9</v>
      </c>
    </row>
    <row r="246" spans="1:8" ht="108.75" customHeight="1">
      <c r="A246" s="56" t="s">
        <v>540</v>
      </c>
      <c r="B246" s="109" t="s">
        <v>914</v>
      </c>
      <c r="C246" s="51" t="s">
        <v>1151</v>
      </c>
      <c r="D246" s="51" t="s">
        <v>1138</v>
      </c>
      <c r="E246" s="51" t="s">
        <v>961</v>
      </c>
      <c r="F246" s="53">
        <v>2891.4</v>
      </c>
      <c r="G246" s="53"/>
      <c r="H246" s="53"/>
    </row>
    <row r="247" spans="1:8" ht="69" customHeight="1">
      <c r="A247" s="56" t="s">
        <v>541</v>
      </c>
      <c r="B247" s="109" t="s">
        <v>915</v>
      </c>
      <c r="C247" s="51" t="s">
        <v>1151</v>
      </c>
      <c r="D247" s="51" t="s">
        <v>1138</v>
      </c>
      <c r="E247" s="51" t="s">
        <v>961</v>
      </c>
      <c r="F247" s="53"/>
      <c r="G247" s="53"/>
      <c r="H247" s="53">
        <v>774.9</v>
      </c>
    </row>
    <row r="248" spans="1:8" ht="15.75">
      <c r="A248" s="57" t="s">
        <v>1117</v>
      </c>
      <c r="B248" s="109" t="s">
        <v>1250</v>
      </c>
      <c r="C248" s="51"/>
      <c r="D248" s="51"/>
      <c r="E248" s="51"/>
      <c r="F248" s="53">
        <f>SUM(F249+F251)</f>
        <v>8122.5999999999995</v>
      </c>
      <c r="G248" s="53">
        <f>SUM(G249+G251)</f>
        <v>8122.5999999999995</v>
      </c>
      <c r="H248" s="53">
        <f>SUM(H249+H251)</f>
        <v>8122.5999999999995</v>
      </c>
    </row>
    <row r="249" spans="1:8" ht="15.75">
      <c r="A249" s="62" t="s">
        <v>564</v>
      </c>
      <c r="B249" s="168" t="s">
        <v>361</v>
      </c>
      <c r="C249" s="91"/>
      <c r="D249" s="91"/>
      <c r="E249" s="91"/>
      <c r="F249" s="53">
        <f>SUM(F250)</f>
        <v>1399</v>
      </c>
      <c r="G249" s="53">
        <f>SUM(G250)</f>
        <v>1399</v>
      </c>
      <c r="H249" s="53">
        <f>SUM(H250)</f>
        <v>1399</v>
      </c>
    </row>
    <row r="250" spans="1:8" ht="110.25">
      <c r="A250" s="50" t="s">
        <v>1253</v>
      </c>
      <c r="B250" s="168" t="s">
        <v>534</v>
      </c>
      <c r="C250" s="51" t="s">
        <v>1087</v>
      </c>
      <c r="D250" s="91" t="s">
        <v>1138</v>
      </c>
      <c r="E250" s="91" t="s">
        <v>965</v>
      </c>
      <c r="F250" s="53">
        <v>1399</v>
      </c>
      <c r="G250" s="53">
        <v>1399</v>
      </c>
      <c r="H250" s="53">
        <v>1399</v>
      </c>
    </row>
    <row r="251" spans="1:8" ht="31.5">
      <c r="A251" s="168" t="s">
        <v>676</v>
      </c>
      <c r="B251" s="168" t="s">
        <v>1251</v>
      </c>
      <c r="C251" s="91"/>
      <c r="D251" s="91"/>
      <c r="E251" s="91"/>
      <c r="F251" s="53">
        <f>SUM(F252)</f>
        <v>6723.5999999999995</v>
      </c>
      <c r="G251" s="53">
        <f>SUM(G252)</f>
        <v>6723.5999999999995</v>
      </c>
      <c r="H251" s="53">
        <f>SUM(H252)</f>
        <v>6723.5999999999995</v>
      </c>
    </row>
    <row r="252" spans="1:8" ht="31.5">
      <c r="A252" s="168" t="s">
        <v>571</v>
      </c>
      <c r="B252" s="168" t="s">
        <v>1252</v>
      </c>
      <c r="C252" s="91"/>
      <c r="D252" s="91"/>
      <c r="E252" s="91"/>
      <c r="F252" s="53">
        <f>SUM(F253:F255)</f>
        <v>6723.5999999999995</v>
      </c>
      <c r="G252" s="53">
        <f>SUM(G253:G255)</f>
        <v>6723.5999999999995</v>
      </c>
      <c r="H252" s="53">
        <f>SUM(H253:H255)</f>
        <v>6723.5999999999995</v>
      </c>
    </row>
    <row r="253" spans="1:8" ht="94.5">
      <c r="A253" s="50" t="s">
        <v>567</v>
      </c>
      <c r="B253" s="168" t="s">
        <v>1252</v>
      </c>
      <c r="C253" s="51" t="s">
        <v>1087</v>
      </c>
      <c r="D253" s="91" t="s">
        <v>1138</v>
      </c>
      <c r="E253" s="91" t="s">
        <v>965</v>
      </c>
      <c r="F253" s="53">
        <v>6571.4</v>
      </c>
      <c r="G253" s="53">
        <v>6571.4</v>
      </c>
      <c r="H253" s="53">
        <v>6571.4</v>
      </c>
    </row>
    <row r="254" spans="1:8" ht="47.25">
      <c r="A254" s="50" t="s">
        <v>1202</v>
      </c>
      <c r="B254" s="168" t="s">
        <v>1252</v>
      </c>
      <c r="C254" s="51" t="s">
        <v>1151</v>
      </c>
      <c r="D254" s="91" t="s">
        <v>1138</v>
      </c>
      <c r="E254" s="91" t="s">
        <v>965</v>
      </c>
      <c r="F254" s="53">
        <v>148.69999999999999</v>
      </c>
      <c r="G254" s="53">
        <v>148.69999999999999</v>
      </c>
      <c r="H254" s="53">
        <v>148.69999999999999</v>
      </c>
    </row>
    <row r="255" spans="1:8" ht="31.5">
      <c r="A255" s="50" t="s">
        <v>972</v>
      </c>
      <c r="B255" s="168" t="s">
        <v>1252</v>
      </c>
      <c r="C255" s="51" t="s">
        <v>453</v>
      </c>
      <c r="D255" s="91" t="s">
        <v>1138</v>
      </c>
      <c r="E255" s="91" t="s">
        <v>965</v>
      </c>
      <c r="F255" s="53">
        <v>3.5</v>
      </c>
      <c r="G255" s="53">
        <v>3.5</v>
      </c>
      <c r="H255" s="53">
        <v>3.5</v>
      </c>
    </row>
    <row r="256" spans="1:8" ht="47.25">
      <c r="A256" s="71" t="s">
        <v>22</v>
      </c>
      <c r="B256" s="138" t="s">
        <v>306</v>
      </c>
      <c r="C256" s="61"/>
      <c r="D256" s="61"/>
      <c r="E256" s="61"/>
      <c r="F256" s="63">
        <f>SUM(F257+F263+F275)</f>
        <v>17048.600000000002</v>
      </c>
      <c r="G256" s="63">
        <f>SUM(G257+G263+G275)</f>
        <v>17074</v>
      </c>
      <c r="H256" s="63">
        <f>SUM(H257+H263+H275)</f>
        <v>17100.300000000003</v>
      </c>
    </row>
    <row r="257" spans="1:8" ht="47.25">
      <c r="A257" s="57" t="s">
        <v>151</v>
      </c>
      <c r="B257" s="109" t="s">
        <v>307</v>
      </c>
      <c r="C257" s="51"/>
      <c r="D257" s="51"/>
      <c r="E257" s="51"/>
      <c r="F257" s="53">
        <f t="shared" ref="F257:H258" si="9">SUM(F258)</f>
        <v>9186.4</v>
      </c>
      <c r="G257" s="53">
        <f t="shared" si="9"/>
        <v>9211.7999999999993</v>
      </c>
      <c r="H257" s="53">
        <f t="shared" si="9"/>
        <v>9238.1</v>
      </c>
    </row>
    <row r="258" spans="1:8" ht="31.5">
      <c r="A258" s="57" t="s">
        <v>676</v>
      </c>
      <c r="B258" s="109" t="s">
        <v>308</v>
      </c>
      <c r="C258" s="51"/>
      <c r="D258" s="51"/>
      <c r="E258" s="51"/>
      <c r="F258" s="53">
        <f t="shared" si="9"/>
        <v>9186.4</v>
      </c>
      <c r="G258" s="53">
        <f t="shared" si="9"/>
        <v>9211.7999999999993</v>
      </c>
      <c r="H258" s="53">
        <f t="shared" si="9"/>
        <v>9238.1</v>
      </c>
    </row>
    <row r="259" spans="1:8" ht="15.75">
      <c r="A259" s="57" t="s">
        <v>813</v>
      </c>
      <c r="B259" s="109" t="s">
        <v>309</v>
      </c>
      <c r="C259" s="51"/>
      <c r="D259" s="51"/>
      <c r="E259" s="51"/>
      <c r="F259" s="53">
        <f>SUM(F260:F262)</f>
        <v>9186.4</v>
      </c>
      <c r="G259" s="53">
        <f>SUM(G260:G262)</f>
        <v>9211.7999999999993</v>
      </c>
      <c r="H259" s="53">
        <f>SUM(H260:H262)</f>
        <v>9238.1</v>
      </c>
    </row>
    <row r="260" spans="1:8" ht="94.5">
      <c r="A260" s="50" t="s">
        <v>814</v>
      </c>
      <c r="B260" s="109" t="s">
        <v>309</v>
      </c>
      <c r="C260" s="51" t="s">
        <v>1087</v>
      </c>
      <c r="D260" s="51" t="s">
        <v>1139</v>
      </c>
      <c r="E260" s="51" t="s">
        <v>962</v>
      </c>
      <c r="F260" s="53">
        <v>6328.8</v>
      </c>
      <c r="G260" s="53">
        <v>6328.8</v>
      </c>
      <c r="H260" s="53">
        <v>6328.8</v>
      </c>
    </row>
    <row r="261" spans="1:8" ht="47.25">
      <c r="A261" s="50" t="s">
        <v>816</v>
      </c>
      <c r="B261" s="109" t="s">
        <v>309</v>
      </c>
      <c r="C261" s="51" t="s">
        <v>1151</v>
      </c>
      <c r="D261" s="51" t="s">
        <v>1139</v>
      </c>
      <c r="E261" s="51" t="s">
        <v>962</v>
      </c>
      <c r="F261" s="53">
        <v>2517.1</v>
      </c>
      <c r="G261" s="53">
        <v>2542.5</v>
      </c>
      <c r="H261" s="53">
        <v>2568.8000000000002</v>
      </c>
    </row>
    <row r="262" spans="1:8" ht="31.5">
      <c r="A262" s="50" t="s">
        <v>815</v>
      </c>
      <c r="B262" s="109" t="s">
        <v>309</v>
      </c>
      <c r="C262" s="51" t="s">
        <v>453</v>
      </c>
      <c r="D262" s="51" t="s">
        <v>1139</v>
      </c>
      <c r="E262" s="51" t="s">
        <v>962</v>
      </c>
      <c r="F262" s="53">
        <v>340.5</v>
      </c>
      <c r="G262" s="53">
        <v>340.5</v>
      </c>
      <c r="H262" s="53">
        <v>340.5</v>
      </c>
    </row>
    <row r="263" spans="1:8" ht="47.25">
      <c r="A263" s="57" t="s">
        <v>842</v>
      </c>
      <c r="B263" s="109" t="s">
        <v>310</v>
      </c>
      <c r="C263" s="51"/>
      <c r="D263" s="51"/>
      <c r="E263" s="51"/>
      <c r="F263" s="53">
        <f>SUM(F264)</f>
        <v>6823.8</v>
      </c>
      <c r="G263" s="53">
        <f>SUM(G264)</f>
        <v>6823.8</v>
      </c>
      <c r="H263" s="53">
        <f>SUM(H264)</f>
        <v>6823.8</v>
      </c>
    </row>
    <row r="264" spans="1:8" ht="31.5">
      <c r="A264" s="28" t="s">
        <v>426</v>
      </c>
      <c r="B264" s="109" t="s">
        <v>311</v>
      </c>
      <c r="C264" s="51"/>
      <c r="D264" s="51"/>
      <c r="E264" s="51"/>
      <c r="F264" s="53">
        <f>SUM(F265:F274)</f>
        <v>6823.8</v>
      </c>
      <c r="G264" s="53">
        <f>SUM(G265:G274)</f>
        <v>6823.8</v>
      </c>
      <c r="H264" s="53">
        <f>SUM(H265:H274)</f>
        <v>6823.8</v>
      </c>
    </row>
    <row r="265" spans="1:8" ht="94.5">
      <c r="A265" s="50" t="s">
        <v>513</v>
      </c>
      <c r="B265" s="109" t="s">
        <v>312</v>
      </c>
      <c r="C265" s="51" t="s">
        <v>1087</v>
      </c>
      <c r="D265" s="51" t="s">
        <v>1139</v>
      </c>
      <c r="E265" s="51" t="s">
        <v>962</v>
      </c>
      <c r="F265" s="53">
        <v>1400</v>
      </c>
      <c r="G265" s="53">
        <v>1400</v>
      </c>
      <c r="H265" s="53">
        <v>1400</v>
      </c>
    </row>
    <row r="266" spans="1:8" ht="47.25">
      <c r="A266" s="50" t="s">
        <v>833</v>
      </c>
      <c r="B266" s="109" t="s">
        <v>312</v>
      </c>
      <c r="C266" s="51" t="s">
        <v>1151</v>
      </c>
      <c r="D266" s="51" t="s">
        <v>1139</v>
      </c>
      <c r="E266" s="51" t="s">
        <v>962</v>
      </c>
      <c r="F266" s="53">
        <v>670</v>
      </c>
      <c r="G266" s="53">
        <v>670</v>
      </c>
      <c r="H266" s="53">
        <v>670</v>
      </c>
    </row>
    <row r="267" spans="1:8" ht="47.25">
      <c r="A267" s="50" t="s">
        <v>514</v>
      </c>
      <c r="B267" s="109" t="s">
        <v>312</v>
      </c>
      <c r="C267" s="51" t="s">
        <v>1060</v>
      </c>
      <c r="D267" s="51" t="s">
        <v>1139</v>
      </c>
      <c r="E267" s="51" t="s">
        <v>962</v>
      </c>
      <c r="F267" s="53">
        <v>1100</v>
      </c>
      <c r="G267" s="53">
        <v>1100</v>
      </c>
      <c r="H267" s="53">
        <v>1100</v>
      </c>
    </row>
    <row r="268" spans="1:8" ht="63">
      <c r="A268" s="169" t="s">
        <v>1098</v>
      </c>
      <c r="B268" s="168" t="s">
        <v>1099</v>
      </c>
      <c r="C268" s="91" t="s">
        <v>1151</v>
      </c>
      <c r="D268" s="91" t="s">
        <v>1139</v>
      </c>
      <c r="E268" s="91" t="s">
        <v>962</v>
      </c>
      <c r="F268" s="60">
        <v>2005</v>
      </c>
      <c r="G268" s="60">
        <v>2005</v>
      </c>
      <c r="H268" s="60">
        <v>2005</v>
      </c>
    </row>
    <row r="269" spans="1:8" ht="141.75">
      <c r="A269" s="169" t="s">
        <v>333</v>
      </c>
      <c r="B269" s="168" t="s">
        <v>622</v>
      </c>
      <c r="C269" s="91" t="s">
        <v>1087</v>
      </c>
      <c r="D269" s="91" t="s">
        <v>1139</v>
      </c>
      <c r="E269" s="91" t="s">
        <v>962</v>
      </c>
      <c r="F269" s="60">
        <v>150</v>
      </c>
      <c r="G269" s="60">
        <v>150</v>
      </c>
      <c r="H269" s="60">
        <v>150</v>
      </c>
    </row>
    <row r="270" spans="1:8" ht="78.75">
      <c r="A270" s="169" t="s">
        <v>623</v>
      </c>
      <c r="B270" s="168" t="s">
        <v>622</v>
      </c>
      <c r="C270" s="91" t="s">
        <v>1151</v>
      </c>
      <c r="D270" s="91" t="s">
        <v>1139</v>
      </c>
      <c r="E270" s="91" t="s">
        <v>962</v>
      </c>
      <c r="F270" s="60">
        <v>880.4</v>
      </c>
      <c r="G270" s="60">
        <v>880.4</v>
      </c>
      <c r="H270" s="60">
        <v>880.4</v>
      </c>
    </row>
    <row r="271" spans="1:8" ht="141.75">
      <c r="A271" s="169" t="s">
        <v>1097</v>
      </c>
      <c r="B271" s="168" t="s">
        <v>622</v>
      </c>
      <c r="C271" s="91" t="s">
        <v>1087</v>
      </c>
      <c r="D271" s="91" t="s">
        <v>1139</v>
      </c>
      <c r="E271" s="91" t="s">
        <v>962</v>
      </c>
      <c r="F271" s="60">
        <v>60</v>
      </c>
      <c r="G271" s="60">
        <v>60</v>
      </c>
      <c r="H271" s="60">
        <v>60</v>
      </c>
    </row>
    <row r="272" spans="1:8" ht="78.75">
      <c r="A272" s="169" t="s">
        <v>623</v>
      </c>
      <c r="B272" s="168" t="s">
        <v>622</v>
      </c>
      <c r="C272" s="91" t="s">
        <v>1151</v>
      </c>
      <c r="D272" s="91" t="s">
        <v>1139</v>
      </c>
      <c r="E272" s="91" t="s">
        <v>962</v>
      </c>
      <c r="F272" s="60">
        <v>352.3</v>
      </c>
      <c r="G272" s="60">
        <v>352.3</v>
      </c>
      <c r="H272" s="60">
        <v>352.3</v>
      </c>
    </row>
    <row r="273" spans="1:8" ht="141.75">
      <c r="A273" s="169" t="s">
        <v>656</v>
      </c>
      <c r="B273" s="168" t="s">
        <v>624</v>
      </c>
      <c r="C273" s="91" t="s">
        <v>1087</v>
      </c>
      <c r="D273" s="91" t="s">
        <v>1139</v>
      </c>
      <c r="E273" s="91" t="s">
        <v>962</v>
      </c>
      <c r="F273" s="60">
        <v>30</v>
      </c>
      <c r="G273" s="60">
        <v>30</v>
      </c>
      <c r="H273" s="60">
        <v>30</v>
      </c>
    </row>
    <row r="274" spans="1:8" ht="78.75">
      <c r="A274" s="169" t="s">
        <v>625</v>
      </c>
      <c r="B274" s="168" t="s">
        <v>624</v>
      </c>
      <c r="C274" s="91" t="s">
        <v>1151</v>
      </c>
      <c r="D274" s="91" t="s">
        <v>1139</v>
      </c>
      <c r="E274" s="91" t="s">
        <v>962</v>
      </c>
      <c r="F274" s="60">
        <v>176.1</v>
      </c>
      <c r="G274" s="60">
        <v>176.1</v>
      </c>
      <c r="H274" s="60">
        <v>176.1</v>
      </c>
    </row>
    <row r="275" spans="1:8" ht="63">
      <c r="A275" s="56" t="s">
        <v>152</v>
      </c>
      <c r="B275" s="109" t="s">
        <v>313</v>
      </c>
      <c r="C275" s="51"/>
      <c r="D275" s="51"/>
      <c r="E275" s="51"/>
      <c r="F275" s="53">
        <f>SUM(F278+F276)</f>
        <v>1038.4000000000001</v>
      </c>
      <c r="G275" s="53">
        <f>SUM(G278+G276)</f>
        <v>1038.4000000000001</v>
      </c>
      <c r="H275" s="53">
        <f>SUM(H278+H276)</f>
        <v>1038.4000000000001</v>
      </c>
    </row>
    <row r="276" spans="1:8" ht="31.5">
      <c r="A276" s="28" t="s">
        <v>426</v>
      </c>
      <c r="B276" s="109" t="s">
        <v>1245</v>
      </c>
      <c r="C276" s="51"/>
      <c r="D276" s="51"/>
      <c r="E276" s="51"/>
      <c r="F276" s="53">
        <f>SUM(F277:F277)</f>
        <v>107</v>
      </c>
      <c r="G276" s="53">
        <f>SUM(G277:G277)</f>
        <v>107</v>
      </c>
      <c r="H276" s="53">
        <f>SUM(H277:H277)</f>
        <v>107</v>
      </c>
    </row>
    <row r="277" spans="1:8" ht="94.5">
      <c r="A277" s="50" t="s">
        <v>626</v>
      </c>
      <c r="B277" s="109" t="s">
        <v>1246</v>
      </c>
      <c r="C277" s="51" t="s">
        <v>1087</v>
      </c>
      <c r="D277" s="51" t="s">
        <v>1139</v>
      </c>
      <c r="E277" s="51" t="s">
        <v>962</v>
      </c>
      <c r="F277" s="53">
        <v>107</v>
      </c>
      <c r="G277" s="53">
        <v>107</v>
      </c>
      <c r="H277" s="53">
        <v>107</v>
      </c>
    </row>
    <row r="278" spans="1:8" ht="31.5">
      <c r="A278" s="57" t="s">
        <v>676</v>
      </c>
      <c r="B278" s="109" t="s">
        <v>1247</v>
      </c>
      <c r="C278" s="51"/>
      <c r="D278" s="51"/>
      <c r="E278" s="51"/>
      <c r="F278" s="53">
        <f>SUM(F279:F279)</f>
        <v>931.4</v>
      </c>
      <c r="G278" s="53">
        <f>SUM(G279:G279)</f>
        <v>931.4</v>
      </c>
      <c r="H278" s="53">
        <f>SUM(H279:H279)</f>
        <v>931.4</v>
      </c>
    </row>
    <row r="279" spans="1:8" ht="94.5">
      <c r="A279" s="50" t="s">
        <v>812</v>
      </c>
      <c r="B279" s="109" t="s">
        <v>1254</v>
      </c>
      <c r="C279" s="51" t="s">
        <v>1087</v>
      </c>
      <c r="D279" s="51" t="s">
        <v>1139</v>
      </c>
      <c r="E279" s="51" t="s">
        <v>962</v>
      </c>
      <c r="F279" s="53">
        <v>931.4</v>
      </c>
      <c r="G279" s="53">
        <v>931.4</v>
      </c>
      <c r="H279" s="53">
        <v>931.4</v>
      </c>
    </row>
    <row r="280" spans="1:8" ht="47.25">
      <c r="A280" s="49" t="s">
        <v>13</v>
      </c>
      <c r="B280" s="138" t="s">
        <v>314</v>
      </c>
      <c r="C280" s="61"/>
      <c r="D280" s="61"/>
      <c r="E280" s="61"/>
      <c r="F280" s="63">
        <f>SUM(F281+F284)</f>
        <v>797.3</v>
      </c>
      <c r="G280" s="63">
        <f>SUM(G281+G284)</f>
        <v>337.3</v>
      </c>
      <c r="H280" s="63">
        <f>SUM(H281+H284)</f>
        <v>337.3</v>
      </c>
    </row>
    <row r="281" spans="1:8" ht="47.25">
      <c r="A281" s="28" t="s">
        <v>201</v>
      </c>
      <c r="B281" s="109" t="s">
        <v>204</v>
      </c>
      <c r="C281" s="51"/>
      <c r="D281" s="51"/>
      <c r="E281" s="51"/>
      <c r="F281" s="53">
        <f t="shared" ref="F281:H282" si="10">SUM(F282)</f>
        <v>337.3</v>
      </c>
      <c r="G281" s="53">
        <f t="shared" si="10"/>
        <v>337.3</v>
      </c>
      <c r="H281" s="53">
        <f t="shared" si="10"/>
        <v>337.3</v>
      </c>
    </row>
    <row r="282" spans="1:8" ht="31.5">
      <c r="A282" s="28" t="s">
        <v>426</v>
      </c>
      <c r="B282" s="109" t="s">
        <v>205</v>
      </c>
      <c r="C282" s="51"/>
      <c r="D282" s="51"/>
      <c r="E282" s="51"/>
      <c r="F282" s="53">
        <f t="shared" si="10"/>
        <v>337.3</v>
      </c>
      <c r="G282" s="53">
        <f t="shared" si="10"/>
        <v>337.3</v>
      </c>
      <c r="H282" s="53">
        <f t="shared" si="10"/>
        <v>337.3</v>
      </c>
    </row>
    <row r="283" spans="1:8" ht="78.75">
      <c r="A283" s="54" t="s">
        <v>818</v>
      </c>
      <c r="B283" s="109" t="s">
        <v>223</v>
      </c>
      <c r="C283" s="51" t="s">
        <v>1151</v>
      </c>
      <c r="D283" s="51" t="s">
        <v>965</v>
      </c>
      <c r="E283" s="51" t="s">
        <v>966</v>
      </c>
      <c r="F283" s="53">
        <v>337.3</v>
      </c>
      <c r="G283" s="53">
        <v>337.3</v>
      </c>
      <c r="H283" s="53">
        <v>337.3</v>
      </c>
    </row>
    <row r="284" spans="1:8" ht="31.5">
      <c r="A284" s="54" t="s">
        <v>202</v>
      </c>
      <c r="B284" s="109" t="s">
        <v>206</v>
      </c>
      <c r="C284" s="51"/>
      <c r="D284" s="51"/>
      <c r="E284" s="51"/>
      <c r="F284" s="53">
        <f t="shared" ref="F284:H285" si="11">SUM(F285)</f>
        <v>460</v>
      </c>
      <c r="G284" s="53">
        <f t="shared" si="11"/>
        <v>0</v>
      </c>
      <c r="H284" s="53">
        <f t="shared" si="11"/>
        <v>0</v>
      </c>
    </row>
    <row r="285" spans="1:8" ht="31.5">
      <c r="A285" s="28" t="s">
        <v>426</v>
      </c>
      <c r="B285" s="109" t="s">
        <v>208</v>
      </c>
      <c r="C285" s="51" t="s">
        <v>1151</v>
      </c>
      <c r="D285" s="51" t="s">
        <v>965</v>
      </c>
      <c r="E285" s="51" t="s">
        <v>966</v>
      </c>
      <c r="F285" s="53">
        <f t="shared" si="11"/>
        <v>460</v>
      </c>
      <c r="G285" s="53">
        <f t="shared" si="11"/>
        <v>0</v>
      </c>
      <c r="H285" s="53">
        <f t="shared" si="11"/>
        <v>0</v>
      </c>
    </row>
    <row r="286" spans="1:8" ht="47.25">
      <c r="A286" s="54" t="s">
        <v>300</v>
      </c>
      <c r="B286" s="109" t="s">
        <v>224</v>
      </c>
      <c r="C286" s="51" t="s">
        <v>1151</v>
      </c>
      <c r="D286" s="51" t="s">
        <v>965</v>
      </c>
      <c r="E286" s="51" t="s">
        <v>966</v>
      </c>
      <c r="F286" s="53">
        <v>460</v>
      </c>
      <c r="G286" s="53"/>
      <c r="H286" s="53"/>
    </row>
    <row r="287" spans="1:8" ht="47.25">
      <c r="A287" s="49" t="s">
        <v>1077</v>
      </c>
      <c r="B287" s="138" t="s">
        <v>315</v>
      </c>
      <c r="C287" s="61"/>
      <c r="D287" s="61"/>
      <c r="E287" s="61"/>
      <c r="F287" s="63">
        <f>SUM(F288+F291+F294)</f>
        <v>9391.2000000000007</v>
      </c>
      <c r="G287" s="63">
        <f>SUM(G288+G291+G294)</f>
        <v>0</v>
      </c>
      <c r="H287" s="63">
        <f>SUM(H288+H291+H294)</f>
        <v>0</v>
      </c>
    </row>
    <row r="288" spans="1:8" ht="31.5">
      <c r="A288" s="54" t="s">
        <v>21</v>
      </c>
      <c r="B288" s="109" t="s">
        <v>316</v>
      </c>
      <c r="C288" s="51"/>
      <c r="D288" s="51"/>
      <c r="E288" s="51"/>
      <c r="F288" s="53">
        <f t="shared" ref="F288:H289" si="12">SUM(F289)</f>
        <v>80</v>
      </c>
      <c r="G288" s="53">
        <f t="shared" si="12"/>
        <v>0</v>
      </c>
      <c r="H288" s="53">
        <f t="shared" si="12"/>
        <v>0</v>
      </c>
    </row>
    <row r="289" spans="1:8" ht="15.75">
      <c r="A289" s="54" t="s">
        <v>564</v>
      </c>
      <c r="B289" s="109" t="s">
        <v>100</v>
      </c>
      <c r="C289" s="51"/>
      <c r="D289" s="51"/>
      <c r="E289" s="51"/>
      <c r="F289" s="53">
        <f t="shared" si="12"/>
        <v>80</v>
      </c>
      <c r="G289" s="53">
        <f t="shared" si="12"/>
        <v>0</v>
      </c>
      <c r="H289" s="53">
        <f t="shared" si="12"/>
        <v>0</v>
      </c>
    </row>
    <row r="290" spans="1:8" ht="78.75">
      <c r="A290" s="54" t="s">
        <v>301</v>
      </c>
      <c r="B290" s="109" t="s">
        <v>101</v>
      </c>
      <c r="C290" s="51" t="s">
        <v>1151</v>
      </c>
      <c r="D290" s="51" t="s">
        <v>968</v>
      </c>
      <c r="E290" s="51" t="s">
        <v>966</v>
      </c>
      <c r="F290" s="53">
        <v>80</v>
      </c>
      <c r="G290" s="53"/>
      <c r="H290" s="53"/>
    </row>
    <row r="291" spans="1:8" ht="94.5">
      <c r="A291" s="50" t="s">
        <v>37</v>
      </c>
      <c r="B291" s="109" t="s">
        <v>102</v>
      </c>
      <c r="C291" s="51"/>
      <c r="D291" s="51"/>
      <c r="E291" s="51"/>
      <c r="F291" s="53">
        <f t="shared" ref="F291:H292" si="13">SUM(F292)</f>
        <v>9281.2000000000007</v>
      </c>
      <c r="G291" s="53">
        <f t="shared" si="13"/>
        <v>0</v>
      </c>
      <c r="H291" s="53">
        <f t="shared" si="13"/>
        <v>0</v>
      </c>
    </row>
    <row r="292" spans="1:8" ht="47.25">
      <c r="A292" s="57" t="s">
        <v>1024</v>
      </c>
      <c r="B292" s="109" t="s">
        <v>941</v>
      </c>
      <c r="C292" s="51"/>
      <c r="D292" s="51"/>
      <c r="E292" s="51"/>
      <c r="F292" s="53">
        <f t="shared" si="13"/>
        <v>9281.2000000000007</v>
      </c>
      <c r="G292" s="53">
        <f t="shared" si="13"/>
        <v>0</v>
      </c>
      <c r="H292" s="53">
        <f t="shared" si="13"/>
        <v>0</v>
      </c>
    </row>
    <row r="293" spans="1:8" ht="78.75">
      <c r="A293" s="50" t="s">
        <v>449</v>
      </c>
      <c r="B293" s="109" t="s">
        <v>942</v>
      </c>
      <c r="C293" s="51" t="s">
        <v>147</v>
      </c>
      <c r="D293" s="51" t="s">
        <v>961</v>
      </c>
      <c r="E293" s="51" t="s">
        <v>161</v>
      </c>
      <c r="F293" s="53">
        <v>9281.2000000000007</v>
      </c>
      <c r="G293" s="53"/>
      <c r="H293" s="53"/>
    </row>
    <row r="294" spans="1:8" ht="36.75" customHeight="1">
      <c r="A294" s="107" t="s">
        <v>1075</v>
      </c>
      <c r="B294" s="139" t="s">
        <v>103</v>
      </c>
      <c r="C294" s="91"/>
      <c r="D294" s="91"/>
      <c r="E294" s="91"/>
      <c r="F294" s="60">
        <f>SUM(F296)</f>
        <v>30</v>
      </c>
      <c r="G294" s="60">
        <f>SUM(G296)</f>
        <v>0</v>
      </c>
      <c r="H294" s="60">
        <f>SUM(H296)</f>
        <v>0</v>
      </c>
    </row>
    <row r="295" spans="1:8" ht="31.5">
      <c r="A295" s="54" t="s">
        <v>426</v>
      </c>
      <c r="B295" s="109" t="s">
        <v>212</v>
      </c>
      <c r="C295" s="51"/>
      <c r="D295" s="51"/>
      <c r="E295" s="51"/>
      <c r="F295" s="53">
        <f>SUM(F296)</f>
        <v>30</v>
      </c>
      <c r="G295" s="53">
        <f>SUM(G296)</f>
        <v>0</v>
      </c>
      <c r="H295" s="53">
        <f>SUM(H296)</f>
        <v>0</v>
      </c>
    </row>
    <row r="296" spans="1:8" ht="47.25">
      <c r="A296" s="50" t="s">
        <v>1030</v>
      </c>
      <c r="B296" s="109" t="s">
        <v>213</v>
      </c>
      <c r="C296" s="51" t="s">
        <v>1151</v>
      </c>
      <c r="D296" s="51" t="s">
        <v>961</v>
      </c>
      <c r="E296" s="51" t="s">
        <v>161</v>
      </c>
      <c r="F296" s="53">
        <v>30</v>
      </c>
      <c r="G296" s="53"/>
      <c r="H296" s="53"/>
    </row>
    <row r="297" spans="1:8" ht="63">
      <c r="A297" s="64" t="s">
        <v>1102</v>
      </c>
      <c r="B297" s="138" t="s">
        <v>105</v>
      </c>
      <c r="C297" s="61"/>
      <c r="D297" s="61"/>
      <c r="E297" s="61"/>
      <c r="F297" s="63">
        <f>SUM(F298+F303+F306)</f>
        <v>84208.2</v>
      </c>
      <c r="G297" s="63">
        <f>SUM(G298+G303+G306)</f>
        <v>38459.199999999997</v>
      </c>
      <c r="H297" s="63">
        <f>SUM(H298+H303+H306)</f>
        <v>38459.199999999997</v>
      </c>
    </row>
    <row r="298" spans="1:8" ht="31.5">
      <c r="A298" s="50" t="s">
        <v>421</v>
      </c>
      <c r="B298" s="109" t="s">
        <v>106</v>
      </c>
      <c r="C298" s="51"/>
      <c r="D298" s="51"/>
      <c r="E298" s="51"/>
      <c r="F298" s="53">
        <f>SUM(F299)</f>
        <v>16662.2</v>
      </c>
      <c r="G298" s="53">
        <f>SUM(G299)</f>
        <v>16662.2</v>
      </c>
      <c r="H298" s="53">
        <f>SUM(H299)</f>
        <v>16662.2</v>
      </c>
    </row>
    <row r="299" spans="1:8" ht="15.75">
      <c r="A299" s="50" t="s">
        <v>564</v>
      </c>
      <c r="B299" s="109" t="s">
        <v>107</v>
      </c>
      <c r="C299" s="51"/>
      <c r="D299" s="51"/>
      <c r="E299" s="51"/>
      <c r="F299" s="53">
        <f>SUM(F300:F302)</f>
        <v>16662.2</v>
      </c>
      <c r="G299" s="53">
        <f>SUM(G300:G302)</f>
        <v>16662.2</v>
      </c>
      <c r="H299" s="53">
        <f>SUM(H300:H302)</f>
        <v>16662.2</v>
      </c>
    </row>
    <row r="300" spans="1:8" ht="110.25">
      <c r="A300" s="62" t="s">
        <v>423</v>
      </c>
      <c r="B300" s="109" t="s">
        <v>535</v>
      </c>
      <c r="C300" s="51" t="s">
        <v>1087</v>
      </c>
      <c r="D300" s="51" t="s">
        <v>961</v>
      </c>
      <c r="E300" s="51" t="s">
        <v>967</v>
      </c>
      <c r="F300" s="53">
        <v>14532.1</v>
      </c>
      <c r="G300" s="53">
        <v>14532.1</v>
      </c>
      <c r="H300" s="53">
        <v>14532.1</v>
      </c>
    </row>
    <row r="301" spans="1:8" ht="63">
      <c r="A301" s="62" t="s">
        <v>1213</v>
      </c>
      <c r="B301" s="109" t="s">
        <v>535</v>
      </c>
      <c r="C301" s="51" t="s">
        <v>1151</v>
      </c>
      <c r="D301" s="51" t="s">
        <v>961</v>
      </c>
      <c r="E301" s="51" t="s">
        <v>967</v>
      </c>
      <c r="F301" s="53">
        <v>2090.6</v>
      </c>
      <c r="G301" s="53">
        <v>2090.6</v>
      </c>
      <c r="H301" s="53">
        <v>2090.6</v>
      </c>
    </row>
    <row r="302" spans="1:8" ht="47.25">
      <c r="A302" s="62" t="s">
        <v>247</v>
      </c>
      <c r="B302" s="109" t="s">
        <v>535</v>
      </c>
      <c r="C302" s="51" t="s">
        <v>453</v>
      </c>
      <c r="D302" s="51" t="s">
        <v>961</v>
      </c>
      <c r="E302" s="51" t="s">
        <v>967</v>
      </c>
      <c r="F302" s="53">
        <v>39.5</v>
      </c>
      <c r="G302" s="53">
        <v>39.5</v>
      </c>
      <c r="H302" s="53">
        <v>39.5</v>
      </c>
    </row>
    <row r="303" spans="1:8" ht="63">
      <c r="A303" s="50" t="s">
        <v>424</v>
      </c>
      <c r="B303" s="109" t="s">
        <v>108</v>
      </c>
      <c r="C303" s="51"/>
      <c r="D303" s="51"/>
      <c r="E303" s="51"/>
      <c r="F303" s="53">
        <f t="shared" ref="F303:H304" si="14">SUM(F304)</f>
        <v>300</v>
      </c>
      <c r="G303" s="53">
        <f t="shared" si="14"/>
        <v>0</v>
      </c>
      <c r="H303" s="53">
        <f t="shared" si="14"/>
        <v>0</v>
      </c>
    </row>
    <row r="304" spans="1:8" ht="15.75">
      <c r="A304" s="50" t="s">
        <v>564</v>
      </c>
      <c r="B304" s="109" t="s">
        <v>109</v>
      </c>
      <c r="C304" s="51"/>
      <c r="D304" s="51"/>
      <c r="E304" s="51"/>
      <c r="F304" s="53">
        <f t="shared" si="14"/>
        <v>300</v>
      </c>
      <c r="G304" s="53">
        <f t="shared" si="14"/>
        <v>0</v>
      </c>
      <c r="H304" s="53">
        <f t="shared" si="14"/>
        <v>0</v>
      </c>
    </row>
    <row r="305" spans="1:8" ht="63">
      <c r="A305" s="62" t="s">
        <v>1213</v>
      </c>
      <c r="B305" s="109" t="s">
        <v>536</v>
      </c>
      <c r="C305" s="51" t="s">
        <v>1151</v>
      </c>
      <c r="D305" s="51" t="s">
        <v>961</v>
      </c>
      <c r="E305" s="51" t="s">
        <v>967</v>
      </c>
      <c r="F305" s="53">
        <v>300</v>
      </c>
      <c r="G305" s="53"/>
      <c r="H305" s="53"/>
    </row>
    <row r="306" spans="1:8" ht="31.5">
      <c r="A306" s="70" t="s">
        <v>422</v>
      </c>
      <c r="B306" s="109" t="s">
        <v>110</v>
      </c>
      <c r="C306" s="51"/>
      <c r="D306" s="51"/>
      <c r="E306" s="51"/>
      <c r="F306" s="53">
        <f>SUM(F307)</f>
        <v>67246</v>
      </c>
      <c r="G306" s="53">
        <f>SUM(G307)</f>
        <v>21797</v>
      </c>
      <c r="H306" s="53">
        <f>SUM(H307)</f>
        <v>21797</v>
      </c>
    </row>
    <row r="307" spans="1:8" ht="15.75">
      <c r="A307" s="50" t="s">
        <v>427</v>
      </c>
      <c r="B307" s="109" t="s">
        <v>111</v>
      </c>
      <c r="C307" s="51"/>
      <c r="D307" s="51"/>
      <c r="E307" s="51"/>
      <c r="F307" s="53">
        <f>SUM(F308:F309)</f>
        <v>67246</v>
      </c>
      <c r="G307" s="53">
        <f>SUM(G308:G309)</f>
        <v>21797</v>
      </c>
      <c r="H307" s="53">
        <f>SUM(H308:H309)</f>
        <v>21797</v>
      </c>
    </row>
    <row r="308" spans="1:8" ht="47.25">
      <c r="A308" s="55" t="s">
        <v>558</v>
      </c>
      <c r="B308" s="109" t="s">
        <v>113</v>
      </c>
      <c r="C308" s="51" t="s">
        <v>711</v>
      </c>
      <c r="D308" s="51" t="s">
        <v>803</v>
      </c>
      <c r="E308" s="51" t="s">
        <v>962</v>
      </c>
      <c r="F308" s="53">
        <v>40000</v>
      </c>
      <c r="G308" s="53"/>
      <c r="H308" s="53"/>
    </row>
    <row r="309" spans="1:8" ht="78.75">
      <c r="A309" s="50" t="s">
        <v>1031</v>
      </c>
      <c r="B309" s="109" t="s">
        <v>112</v>
      </c>
      <c r="C309" s="51" t="s">
        <v>711</v>
      </c>
      <c r="D309" s="51" t="s">
        <v>803</v>
      </c>
      <c r="E309" s="51" t="s">
        <v>961</v>
      </c>
      <c r="F309" s="53">
        <v>27246</v>
      </c>
      <c r="G309" s="53">
        <v>21797</v>
      </c>
      <c r="H309" s="53">
        <v>21797</v>
      </c>
    </row>
    <row r="310" spans="1:8" ht="47.25">
      <c r="A310" s="49" t="s">
        <v>1100</v>
      </c>
      <c r="B310" s="138" t="s">
        <v>114</v>
      </c>
      <c r="C310" s="61"/>
      <c r="D310" s="61"/>
      <c r="E310" s="61"/>
      <c r="F310" s="63">
        <f>SUM(F312)</f>
        <v>40</v>
      </c>
      <c r="G310" s="63">
        <f>SUM(G312)</f>
        <v>0</v>
      </c>
      <c r="H310" s="63">
        <f>SUM(H312)</f>
        <v>0</v>
      </c>
    </row>
    <row r="311" spans="1:8" ht="31.5">
      <c r="A311" s="54" t="s">
        <v>426</v>
      </c>
      <c r="B311" s="109" t="s">
        <v>118</v>
      </c>
      <c r="C311" s="51"/>
      <c r="D311" s="51"/>
      <c r="E311" s="51"/>
      <c r="F311" s="53">
        <f>SUM(F312)</f>
        <v>40</v>
      </c>
      <c r="G311" s="53">
        <f>SUM(G312)</f>
        <v>0</v>
      </c>
      <c r="H311" s="53">
        <f>SUM(H312)</f>
        <v>0</v>
      </c>
    </row>
    <row r="312" spans="1:8" ht="78.75">
      <c r="A312" s="50" t="s">
        <v>973</v>
      </c>
      <c r="B312" s="109" t="s">
        <v>119</v>
      </c>
      <c r="C312" s="51" t="s">
        <v>1151</v>
      </c>
      <c r="D312" s="51" t="s">
        <v>965</v>
      </c>
      <c r="E312" s="51" t="s">
        <v>961</v>
      </c>
      <c r="F312" s="53">
        <v>40</v>
      </c>
      <c r="G312" s="53"/>
      <c r="H312" s="53"/>
    </row>
    <row r="313" spans="1:8" ht="63">
      <c r="A313" s="71" t="s">
        <v>1101</v>
      </c>
      <c r="B313" s="138" t="s">
        <v>120</v>
      </c>
      <c r="C313" s="61"/>
      <c r="D313" s="61"/>
      <c r="E313" s="61"/>
      <c r="F313" s="63">
        <f t="shared" ref="F313:H314" si="15">SUM(F314)</f>
        <v>40</v>
      </c>
      <c r="G313" s="63">
        <f t="shared" si="15"/>
        <v>0</v>
      </c>
      <c r="H313" s="63">
        <f t="shared" si="15"/>
        <v>0</v>
      </c>
    </row>
    <row r="314" spans="1:8" ht="31.5">
      <c r="A314" s="69" t="s">
        <v>1214</v>
      </c>
      <c r="B314" s="109" t="s">
        <v>628</v>
      </c>
      <c r="C314" s="51"/>
      <c r="D314" s="51"/>
      <c r="E314" s="51"/>
      <c r="F314" s="53">
        <f t="shared" si="15"/>
        <v>40</v>
      </c>
      <c r="G314" s="53">
        <f t="shared" si="15"/>
        <v>0</v>
      </c>
      <c r="H314" s="53">
        <f t="shared" si="15"/>
        <v>0</v>
      </c>
    </row>
    <row r="315" spans="1:8" ht="63">
      <c r="A315" s="50" t="s">
        <v>629</v>
      </c>
      <c r="B315" s="109" t="s">
        <v>630</v>
      </c>
      <c r="C315" s="51" t="s">
        <v>147</v>
      </c>
      <c r="D315" s="51" t="s">
        <v>961</v>
      </c>
      <c r="E315" s="51" t="s">
        <v>161</v>
      </c>
      <c r="F315" s="53">
        <v>40</v>
      </c>
      <c r="G315" s="53"/>
      <c r="H315" s="53"/>
    </row>
    <row r="316" spans="1:8" ht="63">
      <c r="A316" s="49" t="s">
        <v>544</v>
      </c>
      <c r="B316" s="138" t="s">
        <v>123</v>
      </c>
      <c r="C316" s="61"/>
      <c r="D316" s="61"/>
      <c r="E316" s="61"/>
      <c r="F316" s="63">
        <f t="shared" ref="F316:H317" si="16">SUM(F317)</f>
        <v>150</v>
      </c>
      <c r="G316" s="63">
        <f t="shared" si="16"/>
        <v>0</v>
      </c>
      <c r="H316" s="63">
        <f t="shared" si="16"/>
        <v>0</v>
      </c>
    </row>
    <row r="317" spans="1:8" ht="31.5">
      <c r="A317" s="54" t="s">
        <v>426</v>
      </c>
      <c r="B317" s="109" t="s">
        <v>124</v>
      </c>
      <c r="C317" s="51"/>
      <c r="D317" s="51"/>
      <c r="E317" s="51"/>
      <c r="F317" s="53">
        <f t="shared" si="16"/>
        <v>150</v>
      </c>
      <c r="G317" s="53">
        <f t="shared" si="16"/>
        <v>0</v>
      </c>
      <c r="H317" s="53">
        <f t="shared" si="16"/>
        <v>0</v>
      </c>
    </row>
    <row r="318" spans="1:8" ht="47.25">
      <c r="A318" s="50" t="s">
        <v>539</v>
      </c>
      <c r="B318" s="109" t="s">
        <v>538</v>
      </c>
      <c r="C318" s="51" t="s">
        <v>1151</v>
      </c>
      <c r="D318" s="51" t="s">
        <v>961</v>
      </c>
      <c r="E318" s="51" t="s">
        <v>161</v>
      </c>
      <c r="F318" s="53">
        <v>150</v>
      </c>
      <c r="G318" s="53"/>
      <c r="H318" s="53"/>
    </row>
    <row r="319" spans="1:8" ht="63">
      <c r="A319" s="71" t="s">
        <v>820</v>
      </c>
      <c r="B319" s="138" t="s">
        <v>125</v>
      </c>
      <c r="C319" s="61"/>
      <c r="D319" s="61"/>
      <c r="E319" s="61"/>
      <c r="F319" s="63">
        <f>SUM(F320+F330+F324+F333+F336)</f>
        <v>47276.2</v>
      </c>
      <c r="G319" s="63">
        <f>SUM(G320+G330+G324+G333+G336)</f>
        <v>69007.8</v>
      </c>
      <c r="H319" s="63">
        <f>SUM(H320+H330+H324+H333+H336)</f>
        <v>86333.8</v>
      </c>
    </row>
    <row r="320" spans="1:8" ht="15.75">
      <c r="A320" s="57" t="s">
        <v>631</v>
      </c>
      <c r="B320" s="109" t="s">
        <v>126</v>
      </c>
      <c r="C320" s="51"/>
      <c r="D320" s="51"/>
      <c r="E320" s="51"/>
      <c r="F320" s="53">
        <f>SUM(F321)</f>
        <v>1000</v>
      </c>
      <c r="G320" s="53">
        <f>SUM(G321)</f>
        <v>10002</v>
      </c>
      <c r="H320" s="53">
        <f>SUM(H321)</f>
        <v>10002</v>
      </c>
    </row>
    <row r="321" spans="1:8" ht="31.5">
      <c r="A321" s="54" t="s">
        <v>426</v>
      </c>
      <c r="B321" s="109" t="s">
        <v>127</v>
      </c>
      <c r="C321" s="51"/>
      <c r="D321" s="51"/>
      <c r="E321" s="51"/>
      <c r="F321" s="53">
        <f>SUM(F322:F323)</f>
        <v>1000</v>
      </c>
      <c r="G321" s="53">
        <f>SUM(G322:G323)</f>
        <v>10002</v>
      </c>
      <c r="H321" s="53">
        <f>SUM(H322:H323)</f>
        <v>10002</v>
      </c>
    </row>
    <row r="322" spans="1:8" ht="94.5">
      <c r="A322" s="54" t="s">
        <v>1324</v>
      </c>
      <c r="B322" s="109" t="s">
        <v>1325</v>
      </c>
      <c r="C322" s="51" t="s">
        <v>1151</v>
      </c>
      <c r="D322" s="51" t="s">
        <v>966</v>
      </c>
      <c r="E322" s="51" t="s">
        <v>962</v>
      </c>
      <c r="F322" s="53"/>
      <c r="G322" s="53">
        <v>10002</v>
      </c>
      <c r="H322" s="53">
        <v>10002</v>
      </c>
    </row>
    <row r="323" spans="1:8" ht="78.75">
      <c r="A323" s="50" t="s">
        <v>466</v>
      </c>
      <c r="B323" s="109" t="s">
        <v>128</v>
      </c>
      <c r="C323" s="51" t="s">
        <v>1151</v>
      </c>
      <c r="D323" s="51" t="s">
        <v>966</v>
      </c>
      <c r="E323" s="51" t="s">
        <v>962</v>
      </c>
      <c r="F323" s="53">
        <v>1000</v>
      </c>
      <c r="G323" s="53"/>
      <c r="H323" s="53"/>
    </row>
    <row r="324" spans="1:8" ht="31.5">
      <c r="A324" s="57" t="s">
        <v>632</v>
      </c>
      <c r="B324" s="109" t="s">
        <v>129</v>
      </c>
      <c r="C324" s="51"/>
      <c r="D324" s="51"/>
      <c r="E324" s="51"/>
      <c r="F324" s="53">
        <f>SUM(F325+F328)</f>
        <v>43676.2</v>
      </c>
      <c r="G324" s="53">
        <f>SUM(G325+G328)</f>
        <v>52307.8</v>
      </c>
      <c r="H324" s="53">
        <f>SUM(H325+H328)</f>
        <v>76331.8</v>
      </c>
    </row>
    <row r="325" spans="1:8" ht="31.5">
      <c r="A325" s="54" t="s">
        <v>426</v>
      </c>
      <c r="B325" s="109" t="s">
        <v>634</v>
      </c>
      <c r="C325" s="51"/>
      <c r="D325" s="51"/>
      <c r="E325" s="51"/>
      <c r="F325" s="53">
        <f>SUM(F326:F327)</f>
        <v>16653.2</v>
      </c>
      <c r="G325" s="53">
        <f>SUM(G326:G327)</f>
        <v>23278.799999999999</v>
      </c>
      <c r="H325" s="53">
        <f>SUM(H326:H327)</f>
        <v>23278.799999999999</v>
      </c>
    </row>
    <row r="326" spans="1:8" ht="78.75">
      <c r="A326" s="50" t="s">
        <v>469</v>
      </c>
      <c r="B326" s="109" t="s">
        <v>131</v>
      </c>
      <c r="C326" s="51" t="s">
        <v>1151</v>
      </c>
      <c r="D326" s="51" t="s">
        <v>966</v>
      </c>
      <c r="E326" s="51" t="s">
        <v>962</v>
      </c>
      <c r="F326" s="53">
        <v>1522</v>
      </c>
      <c r="G326" s="53"/>
      <c r="H326" s="53"/>
    </row>
    <row r="327" spans="1:8" ht="110.25">
      <c r="A327" s="59" t="s">
        <v>468</v>
      </c>
      <c r="B327" s="109" t="s">
        <v>633</v>
      </c>
      <c r="C327" s="51" t="s">
        <v>1151</v>
      </c>
      <c r="D327" s="51" t="s">
        <v>966</v>
      </c>
      <c r="E327" s="51" t="s">
        <v>962</v>
      </c>
      <c r="F327" s="53">
        <v>15131.2</v>
      </c>
      <c r="G327" s="53">
        <v>23278.799999999999</v>
      </c>
      <c r="H327" s="53">
        <v>23278.799999999999</v>
      </c>
    </row>
    <row r="328" spans="1:8" ht="31.5">
      <c r="A328" s="56" t="s">
        <v>828</v>
      </c>
      <c r="B328" s="109" t="s">
        <v>1170</v>
      </c>
      <c r="C328" s="51"/>
      <c r="D328" s="51"/>
      <c r="E328" s="51"/>
      <c r="F328" s="53">
        <f>SUM(F329)</f>
        <v>27023</v>
      </c>
      <c r="G328" s="53">
        <f>SUM(G329)</f>
        <v>29029</v>
      </c>
      <c r="H328" s="53">
        <f>SUM(H329)</f>
        <v>53053</v>
      </c>
    </row>
    <row r="329" spans="1:8" ht="63">
      <c r="A329" s="59" t="s">
        <v>467</v>
      </c>
      <c r="B329" s="109" t="s">
        <v>15</v>
      </c>
      <c r="C329" s="51" t="s">
        <v>44</v>
      </c>
      <c r="D329" s="51" t="s">
        <v>966</v>
      </c>
      <c r="E329" s="51" t="s">
        <v>966</v>
      </c>
      <c r="F329" s="53">
        <v>27023</v>
      </c>
      <c r="G329" s="53">
        <v>29029</v>
      </c>
      <c r="H329" s="53">
        <v>53053</v>
      </c>
    </row>
    <row r="330" spans="1:8" ht="47.25">
      <c r="A330" s="57" t="s">
        <v>27</v>
      </c>
      <c r="B330" s="109" t="s">
        <v>132</v>
      </c>
      <c r="C330" s="51"/>
      <c r="D330" s="51"/>
      <c r="E330" s="51"/>
      <c r="F330" s="53">
        <f>SUM(F331)</f>
        <v>1700</v>
      </c>
      <c r="G330" s="53">
        <f>SUM(G331)</f>
        <v>0</v>
      </c>
      <c r="H330" s="53">
        <f>SUM(H331)</f>
        <v>0</v>
      </c>
    </row>
    <row r="331" spans="1:8" ht="31.5">
      <c r="A331" s="54" t="s">
        <v>426</v>
      </c>
      <c r="B331" s="109" t="s">
        <v>133</v>
      </c>
      <c r="C331" s="51"/>
      <c r="D331" s="51"/>
      <c r="E331" s="51"/>
      <c r="F331" s="53">
        <f>SUM(F332:F332)</f>
        <v>1700</v>
      </c>
      <c r="G331" s="53">
        <f>SUM(G332:G332)</f>
        <v>0</v>
      </c>
      <c r="H331" s="53">
        <f>SUM(H332:H332)</f>
        <v>0</v>
      </c>
    </row>
    <row r="332" spans="1:8" ht="36" customHeight="1">
      <c r="A332" s="50" t="s">
        <v>516</v>
      </c>
      <c r="B332" s="109" t="s">
        <v>134</v>
      </c>
      <c r="C332" s="51" t="s">
        <v>1151</v>
      </c>
      <c r="D332" s="51" t="s">
        <v>966</v>
      </c>
      <c r="E332" s="51" t="s">
        <v>963</v>
      </c>
      <c r="F332" s="53">
        <v>1700</v>
      </c>
      <c r="G332" s="53"/>
      <c r="H332" s="53"/>
    </row>
    <row r="333" spans="1:8" ht="31.5">
      <c r="A333" s="57" t="s">
        <v>1072</v>
      </c>
      <c r="B333" s="109" t="s">
        <v>135</v>
      </c>
      <c r="C333" s="51"/>
      <c r="D333" s="51"/>
      <c r="E333" s="51"/>
      <c r="F333" s="53">
        <f t="shared" ref="F333:H334" si="17">SUM(F334)</f>
        <v>900</v>
      </c>
      <c r="G333" s="53">
        <f t="shared" si="17"/>
        <v>0</v>
      </c>
      <c r="H333" s="53">
        <f t="shared" si="17"/>
        <v>0</v>
      </c>
    </row>
    <row r="334" spans="1:8" ht="31.5">
      <c r="A334" s="57" t="s">
        <v>507</v>
      </c>
      <c r="B334" s="109" t="s">
        <v>136</v>
      </c>
      <c r="C334" s="51"/>
      <c r="D334" s="51"/>
      <c r="E334" s="51"/>
      <c r="F334" s="60">
        <f t="shared" si="17"/>
        <v>900</v>
      </c>
      <c r="G334" s="60">
        <f t="shared" si="17"/>
        <v>0</v>
      </c>
      <c r="H334" s="60">
        <f t="shared" si="17"/>
        <v>0</v>
      </c>
    </row>
    <row r="335" spans="1:8" ht="94.5">
      <c r="A335" s="50" t="s">
        <v>910</v>
      </c>
      <c r="B335" s="109" t="s">
        <v>517</v>
      </c>
      <c r="C335" s="51" t="s">
        <v>1060</v>
      </c>
      <c r="D335" s="51" t="s">
        <v>1134</v>
      </c>
      <c r="E335" s="51" t="s">
        <v>963</v>
      </c>
      <c r="F335" s="53">
        <v>900</v>
      </c>
      <c r="G335" s="53"/>
      <c r="H335" s="53"/>
    </row>
    <row r="336" spans="1:8" ht="31.5">
      <c r="A336" s="57" t="s">
        <v>666</v>
      </c>
      <c r="B336" s="109" t="s">
        <v>1320</v>
      </c>
      <c r="C336" s="51"/>
      <c r="D336" s="51"/>
      <c r="E336" s="51"/>
      <c r="F336" s="53">
        <f t="shared" ref="F336:H337" si="18">SUM(F337)</f>
        <v>0</v>
      </c>
      <c r="G336" s="53">
        <f t="shared" si="18"/>
        <v>6698</v>
      </c>
      <c r="H336" s="53">
        <f t="shared" si="18"/>
        <v>0</v>
      </c>
    </row>
    <row r="337" spans="1:8" ht="47.25">
      <c r="A337" s="57" t="s">
        <v>1319</v>
      </c>
      <c r="B337" s="109" t="s">
        <v>1321</v>
      </c>
      <c r="C337" s="51"/>
      <c r="D337" s="51"/>
      <c r="E337" s="51"/>
      <c r="F337" s="60">
        <f t="shared" si="18"/>
        <v>0</v>
      </c>
      <c r="G337" s="60">
        <f t="shared" si="18"/>
        <v>6698</v>
      </c>
      <c r="H337" s="60">
        <f t="shared" si="18"/>
        <v>0</v>
      </c>
    </row>
    <row r="338" spans="1:8" ht="63">
      <c r="A338" s="50" t="s">
        <v>1323</v>
      </c>
      <c r="B338" s="109" t="s">
        <v>1322</v>
      </c>
      <c r="C338" s="51" t="s">
        <v>1151</v>
      </c>
      <c r="D338" s="51" t="s">
        <v>1134</v>
      </c>
      <c r="E338" s="51" t="s">
        <v>963</v>
      </c>
      <c r="F338" s="53"/>
      <c r="G338" s="53">
        <v>6698</v>
      </c>
      <c r="H338" s="53"/>
    </row>
    <row r="339" spans="1:8" ht="47.25">
      <c r="A339" s="67" t="s">
        <v>10</v>
      </c>
      <c r="B339" s="138" t="s">
        <v>137</v>
      </c>
      <c r="C339" s="61"/>
      <c r="D339" s="61"/>
      <c r="E339" s="61"/>
      <c r="F339" s="63">
        <f>SUM(F340+F342)</f>
        <v>694.9</v>
      </c>
      <c r="G339" s="63">
        <f>SUM(G340+G342)</f>
        <v>324.89999999999998</v>
      </c>
      <c r="H339" s="63">
        <f>SUM(H340+H342)</f>
        <v>324.89999999999998</v>
      </c>
    </row>
    <row r="340" spans="1:8" ht="31.5">
      <c r="A340" s="54" t="s">
        <v>426</v>
      </c>
      <c r="B340" s="109" t="s">
        <v>138</v>
      </c>
      <c r="C340" s="51"/>
      <c r="D340" s="51"/>
      <c r="E340" s="51"/>
      <c r="F340" s="53">
        <f>SUM(F341)</f>
        <v>370</v>
      </c>
      <c r="G340" s="53">
        <f>SUM(G341)</f>
        <v>0</v>
      </c>
      <c r="H340" s="53">
        <f>SUM(H341)</f>
        <v>0</v>
      </c>
    </row>
    <row r="341" spans="1:8" ht="47.25">
      <c r="A341" s="50" t="s">
        <v>906</v>
      </c>
      <c r="B341" s="109" t="s">
        <v>907</v>
      </c>
      <c r="C341" s="51" t="s">
        <v>1151</v>
      </c>
      <c r="D341" s="51" t="s">
        <v>968</v>
      </c>
      <c r="E341" s="51" t="s">
        <v>968</v>
      </c>
      <c r="F341" s="53">
        <v>370</v>
      </c>
      <c r="G341" s="53"/>
      <c r="H341" s="53"/>
    </row>
    <row r="342" spans="1:8" ht="15.75">
      <c r="A342" s="196" t="s">
        <v>225</v>
      </c>
      <c r="B342" s="109" t="s">
        <v>635</v>
      </c>
      <c r="C342" s="51"/>
      <c r="D342" s="51"/>
      <c r="E342" s="51"/>
      <c r="F342" s="60">
        <f>SUM(F343)</f>
        <v>324.89999999999998</v>
      </c>
      <c r="G342" s="60">
        <f>SUM(G343)</f>
        <v>324.89999999999998</v>
      </c>
      <c r="H342" s="60">
        <f>SUM(H343)</f>
        <v>324.89999999999998</v>
      </c>
    </row>
    <row r="343" spans="1:8" ht="47.25">
      <c r="A343" s="54" t="s">
        <v>497</v>
      </c>
      <c r="B343" s="109" t="s">
        <v>636</v>
      </c>
      <c r="C343" s="51" t="s">
        <v>1151</v>
      </c>
      <c r="D343" s="51" t="s">
        <v>968</v>
      </c>
      <c r="E343" s="51" t="s">
        <v>968</v>
      </c>
      <c r="F343" s="53">
        <v>324.89999999999998</v>
      </c>
      <c r="G343" s="53">
        <v>324.89999999999998</v>
      </c>
      <c r="H343" s="53">
        <v>324.89999999999998</v>
      </c>
    </row>
    <row r="344" spans="1:8" ht="110.25">
      <c r="A344" s="64" t="s">
        <v>402</v>
      </c>
      <c r="B344" s="138" t="s">
        <v>1276</v>
      </c>
      <c r="C344" s="61"/>
      <c r="D344" s="61"/>
      <c r="E344" s="61"/>
      <c r="F344" s="63">
        <f>SUM(F345+F348)</f>
        <v>4219.8</v>
      </c>
      <c r="G344" s="63">
        <f>SUM(G345+G348)</f>
        <v>3187.8</v>
      </c>
      <c r="H344" s="63">
        <f>SUM(H345+H348)</f>
        <v>3187.8</v>
      </c>
    </row>
    <row r="345" spans="1:8" ht="15.75">
      <c r="A345" s="50" t="s">
        <v>564</v>
      </c>
      <c r="B345" s="109" t="s">
        <v>442</v>
      </c>
      <c r="C345" s="51"/>
      <c r="D345" s="51"/>
      <c r="E345" s="51"/>
      <c r="F345" s="53">
        <f>SUM(F346:F347)</f>
        <v>2605.5</v>
      </c>
      <c r="G345" s="53">
        <f>SUM(G346:G347)</f>
        <v>2605.5</v>
      </c>
      <c r="H345" s="53">
        <f>SUM(H346:H347)</f>
        <v>2605.5</v>
      </c>
    </row>
    <row r="346" spans="1:8" ht="126">
      <c r="A346" s="62" t="s">
        <v>441</v>
      </c>
      <c r="B346" s="109" t="s">
        <v>443</v>
      </c>
      <c r="C346" s="91" t="s">
        <v>1087</v>
      </c>
      <c r="D346" s="51" t="s">
        <v>963</v>
      </c>
      <c r="E346" s="51" t="s">
        <v>1133</v>
      </c>
      <c r="F346" s="53">
        <v>2602</v>
      </c>
      <c r="G346" s="53">
        <v>2602</v>
      </c>
      <c r="H346" s="53">
        <v>2602</v>
      </c>
    </row>
    <row r="347" spans="1:8" ht="78.75">
      <c r="A347" s="62" t="s">
        <v>445</v>
      </c>
      <c r="B347" s="109" t="s">
        <v>443</v>
      </c>
      <c r="C347" s="91" t="s">
        <v>1151</v>
      </c>
      <c r="D347" s="51" t="s">
        <v>963</v>
      </c>
      <c r="E347" s="51" t="s">
        <v>1133</v>
      </c>
      <c r="F347" s="53">
        <v>3.5</v>
      </c>
      <c r="G347" s="53">
        <v>3.5</v>
      </c>
      <c r="H347" s="53">
        <v>3.5</v>
      </c>
    </row>
    <row r="348" spans="1:8" ht="31.5">
      <c r="A348" s="50" t="s">
        <v>426</v>
      </c>
      <c r="B348" s="109" t="s">
        <v>1277</v>
      </c>
      <c r="C348" s="51"/>
      <c r="D348" s="51"/>
      <c r="E348" s="51"/>
      <c r="F348" s="60">
        <f>SUM(F349:F351)</f>
        <v>1614.3</v>
      </c>
      <c r="G348" s="60">
        <f>SUM(G349:G351)</f>
        <v>582.29999999999995</v>
      </c>
      <c r="H348" s="60">
        <f>SUM(H349:H351)</f>
        <v>582.29999999999995</v>
      </c>
    </row>
    <row r="349" spans="1:8" ht="63">
      <c r="A349" s="62" t="s">
        <v>518</v>
      </c>
      <c r="B349" s="139" t="s">
        <v>519</v>
      </c>
      <c r="C349" s="91" t="s">
        <v>1151</v>
      </c>
      <c r="D349" s="91" t="s">
        <v>963</v>
      </c>
      <c r="E349" s="91" t="s">
        <v>1133</v>
      </c>
      <c r="F349" s="60">
        <v>100</v>
      </c>
      <c r="G349" s="60"/>
      <c r="H349" s="60"/>
    </row>
    <row r="350" spans="1:8" ht="63">
      <c r="A350" s="62" t="s">
        <v>192</v>
      </c>
      <c r="B350" s="139" t="s">
        <v>1278</v>
      </c>
      <c r="C350" s="91" t="s">
        <v>1151</v>
      </c>
      <c r="D350" s="91" t="s">
        <v>963</v>
      </c>
      <c r="E350" s="91" t="s">
        <v>1133</v>
      </c>
      <c r="F350" s="53">
        <v>932</v>
      </c>
      <c r="G350" s="53"/>
      <c r="H350" s="53"/>
    </row>
    <row r="351" spans="1:8" ht="78.75">
      <c r="A351" s="62" t="s">
        <v>542</v>
      </c>
      <c r="B351" s="139" t="s">
        <v>543</v>
      </c>
      <c r="C351" s="91" t="s">
        <v>1151</v>
      </c>
      <c r="D351" s="51" t="s">
        <v>963</v>
      </c>
      <c r="E351" s="51" t="s">
        <v>1134</v>
      </c>
      <c r="F351" s="53">
        <v>582.29999999999995</v>
      </c>
      <c r="G351" s="53">
        <v>582.29999999999995</v>
      </c>
      <c r="H351" s="53">
        <v>582.29999999999995</v>
      </c>
    </row>
    <row r="352" spans="1:8" ht="47.25">
      <c r="A352" s="167" t="s">
        <v>472</v>
      </c>
      <c r="B352" s="167" t="s">
        <v>18</v>
      </c>
      <c r="C352" s="91"/>
      <c r="D352" s="91"/>
      <c r="E352" s="91"/>
      <c r="F352" s="63">
        <f>SUM(F353)</f>
        <v>14629.2</v>
      </c>
      <c r="G352" s="63">
        <f>SUM(G353)</f>
        <v>14626.6</v>
      </c>
      <c r="H352" s="63">
        <f>SUM(H353)</f>
        <v>0</v>
      </c>
    </row>
    <row r="353" spans="1:8" ht="31.5">
      <c r="A353" s="56" t="s">
        <v>828</v>
      </c>
      <c r="B353" s="168" t="s">
        <v>16</v>
      </c>
      <c r="C353" s="91"/>
      <c r="D353" s="91"/>
      <c r="E353" s="91"/>
      <c r="F353" s="53">
        <f>SUM(F354:F354)</f>
        <v>14629.2</v>
      </c>
      <c r="G353" s="53">
        <f>SUM(G354:G354)</f>
        <v>14626.6</v>
      </c>
      <c r="H353" s="53">
        <f>SUM(H354:H354)</f>
        <v>0</v>
      </c>
    </row>
    <row r="354" spans="1:8" ht="78.75">
      <c r="A354" s="168" t="s">
        <v>637</v>
      </c>
      <c r="B354" s="168" t="s">
        <v>17</v>
      </c>
      <c r="C354" s="91" t="s">
        <v>44</v>
      </c>
      <c r="D354" s="91" t="s">
        <v>966</v>
      </c>
      <c r="E354" s="91" t="s">
        <v>966</v>
      </c>
      <c r="F354" s="60">
        <v>14629.2</v>
      </c>
      <c r="G354" s="60">
        <v>14626.6</v>
      </c>
      <c r="H354" s="60"/>
    </row>
    <row r="355" spans="1:8" ht="47.25">
      <c r="A355" s="64" t="s">
        <v>28</v>
      </c>
      <c r="B355" s="138" t="s">
        <v>498</v>
      </c>
      <c r="C355" s="61"/>
      <c r="D355" s="61"/>
      <c r="E355" s="61"/>
      <c r="F355" s="63">
        <f>SUM(F356)</f>
        <v>1500</v>
      </c>
      <c r="G355" s="63">
        <f>SUM(G356)</f>
        <v>0</v>
      </c>
      <c r="H355" s="63">
        <f>SUM(H356)</f>
        <v>0</v>
      </c>
    </row>
    <row r="356" spans="1:8" ht="31.5">
      <c r="A356" s="50" t="s">
        <v>426</v>
      </c>
      <c r="B356" s="109" t="s">
        <v>499</v>
      </c>
      <c r="C356" s="51"/>
      <c r="D356" s="51"/>
      <c r="E356" s="51"/>
      <c r="F356" s="53">
        <f>SUM(F357:F358)</f>
        <v>1500</v>
      </c>
      <c r="G356" s="53">
        <f>SUM(G357:G358)</f>
        <v>0</v>
      </c>
      <c r="H356" s="53">
        <f>SUM(H357:H358)</f>
        <v>0</v>
      </c>
    </row>
    <row r="357" spans="1:8" ht="78.75">
      <c r="A357" s="50" t="s">
        <v>557</v>
      </c>
      <c r="B357" s="109" t="s">
        <v>500</v>
      </c>
      <c r="C357" s="51" t="s">
        <v>1151</v>
      </c>
      <c r="D357" s="51" t="s">
        <v>961</v>
      </c>
      <c r="E357" s="51" t="s">
        <v>161</v>
      </c>
      <c r="F357" s="53">
        <v>890</v>
      </c>
      <c r="G357" s="53"/>
      <c r="H357" s="53"/>
    </row>
    <row r="358" spans="1:8" ht="47.25">
      <c r="A358" s="50" t="s">
        <v>556</v>
      </c>
      <c r="B358" s="109" t="s">
        <v>501</v>
      </c>
      <c r="C358" s="51" t="s">
        <v>1151</v>
      </c>
      <c r="D358" s="51" t="s">
        <v>961</v>
      </c>
      <c r="E358" s="51" t="s">
        <v>161</v>
      </c>
      <c r="F358" s="60">
        <v>610</v>
      </c>
      <c r="G358" s="60"/>
      <c r="H358" s="60"/>
    </row>
    <row r="359" spans="1:8" ht="78.75">
      <c r="A359" s="71" t="s">
        <v>470</v>
      </c>
      <c r="B359" s="138" t="s">
        <v>502</v>
      </c>
      <c r="C359" s="61"/>
      <c r="D359" s="61"/>
      <c r="E359" s="61"/>
      <c r="F359" s="63">
        <f>SUM(F361)</f>
        <v>40</v>
      </c>
      <c r="G359" s="63">
        <f>SUM(G361)</f>
        <v>0</v>
      </c>
      <c r="H359" s="63">
        <f>SUM(H361)</f>
        <v>0</v>
      </c>
    </row>
    <row r="360" spans="1:8" ht="31.5">
      <c r="A360" s="54" t="s">
        <v>426</v>
      </c>
      <c r="B360" s="109" t="s">
        <v>503</v>
      </c>
      <c r="C360" s="51"/>
      <c r="D360" s="51"/>
      <c r="E360" s="51"/>
      <c r="F360" s="53">
        <f>SUM(F361)</f>
        <v>40</v>
      </c>
      <c r="G360" s="53">
        <f>SUM(G361)</f>
        <v>0</v>
      </c>
      <c r="H360" s="53">
        <f>SUM(H361)</f>
        <v>0</v>
      </c>
    </row>
    <row r="361" spans="1:8" ht="47.25">
      <c r="A361" s="50" t="s">
        <v>1030</v>
      </c>
      <c r="B361" s="109" t="s">
        <v>504</v>
      </c>
      <c r="C361" s="51" t="s">
        <v>1151</v>
      </c>
      <c r="D361" s="51" t="s">
        <v>961</v>
      </c>
      <c r="E361" s="51" t="s">
        <v>161</v>
      </c>
      <c r="F361" s="53">
        <v>40</v>
      </c>
      <c r="G361" s="53"/>
      <c r="H361" s="53"/>
    </row>
    <row r="362" spans="1:8" ht="47.25">
      <c r="A362" s="64" t="s">
        <v>419</v>
      </c>
      <c r="B362" s="138" t="s">
        <v>209</v>
      </c>
      <c r="C362" s="61"/>
      <c r="D362" s="61"/>
      <c r="E362" s="61"/>
      <c r="F362" s="63">
        <f>SUM(F363)</f>
        <v>215</v>
      </c>
      <c r="G362" s="63">
        <f>SUM(G363)</f>
        <v>215</v>
      </c>
      <c r="H362" s="63">
        <f>SUM(H363)</f>
        <v>215</v>
      </c>
    </row>
    <row r="363" spans="1:8" ht="31.5">
      <c r="A363" s="54" t="s">
        <v>426</v>
      </c>
      <c r="B363" s="109" t="s">
        <v>210</v>
      </c>
      <c r="C363" s="51"/>
      <c r="D363" s="51"/>
      <c r="E363" s="51"/>
      <c r="F363" s="53">
        <f>SUM(F364:F364)</f>
        <v>215</v>
      </c>
      <c r="G363" s="53">
        <f>SUM(G364:G364)</f>
        <v>215</v>
      </c>
      <c r="H363" s="53">
        <f>SUM(H364:H364)</f>
        <v>215</v>
      </c>
    </row>
    <row r="364" spans="1:8" ht="47.25">
      <c r="A364" s="54" t="s">
        <v>420</v>
      </c>
      <c r="B364" s="109" t="s">
        <v>211</v>
      </c>
      <c r="C364" s="51" t="s">
        <v>1151</v>
      </c>
      <c r="D364" s="51" t="s">
        <v>965</v>
      </c>
      <c r="E364" s="51" t="s">
        <v>1136</v>
      </c>
      <c r="F364" s="53">
        <v>215</v>
      </c>
      <c r="G364" s="53">
        <v>215</v>
      </c>
      <c r="H364" s="53">
        <v>215</v>
      </c>
    </row>
    <row r="365" spans="1:8" ht="47.25">
      <c r="A365" s="71" t="s">
        <v>473</v>
      </c>
      <c r="B365" s="138" t="s">
        <v>303</v>
      </c>
      <c r="C365" s="61"/>
      <c r="D365" s="61"/>
      <c r="E365" s="61"/>
      <c r="F365" s="63">
        <f>SUM(F366)</f>
        <v>1000</v>
      </c>
      <c r="G365" s="63">
        <f>SUM(G366)</f>
        <v>180689.6</v>
      </c>
      <c r="H365" s="63">
        <f>SUM(H366)</f>
        <v>60000</v>
      </c>
    </row>
    <row r="366" spans="1:8" ht="31.5">
      <c r="A366" s="56" t="s">
        <v>828</v>
      </c>
      <c r="B366" s="109" t="s">
        <v>19</v>
      </c>
      <c r="C366" s="51"/>
      <c r="D366" s="51"/>
      <c r="E366" s="51"/>
      <c r="F366" s="53">
        <f>SUM(F367:F368)</f>
        <v>1000</v>
      </c>
      <c r="G366" s="53">
        <f>SUM(G367:G368)</f>
        <v>180689.6</v>
      </c>
      <c r="H366" s="53">
        <f>SUM(H367:H368)</f>
        <v>60000</v>
      </c>
    </row>
    <row r="367" spans="1:8" ht="47.25">
      <c r="A367" s="59" t="s">
        <v>474</v>
      </c>
      <c r="B367" s="139" t="s">
        <v>20</v>
      </c>
      <c r="C367" s="91" t="s">
        <v>44</v>
      </c>
      <c r="D367" s="91" t="s">
        <v>968</v>
      </c>
      <c r="E367" s="91" t="s">
        <v>1133</v>
      </c>
      <c r="F367" s="60">
        <v>1000</v>
      </c>
      <c r="G367" s="60">
        <v>110689.60000000001</v>
      </c>
      <c r="H367" s="60"/>
    </row>
    <row r="368" spans="1:8" ht="63">
      <c r="A368" s="59" t="s">
        <v>30</v>
      </c>
      <c r="B368" s="139" t="s">
        <v>29</v>
      </c>
      <c r="C368" s="91" t="s">
        <v>44</v>
      </c>
      <c r="D368" s="91" t="s">
        <v>1139</v>
      </c>
      <c r="E368" s="91" t="s">
        <v>962</v>
      </c>
      <c r="F368" s="60"/>
      <c r="G368" s="60">
        <v>70000</v>
      </c>
      <c r="H368" s="60">
        <v>60000</v>
      </c>
    </row>
    <row r="369" spans="1:8" ht="47.25">
      <c r="A369" s="71" t="s">
        <v>823</v>
      </c>
      <c r="B369" s="138" t="s">
        <v>520</v>
      </c>
      <c r="C369" s="61"/>
      <c r="D369" s="61"/>
      <c r="E369" s="61"/>
      <c r="F369" s="63">
        <f>SUM(F373+F370)</f>
        <v>2796.7</v>
      </c>
      <c r="G369" s="63">
        <f>SUM(G373+G370)</f>
        <v>1094</v>
      </c>
      <c r="H369" s="63">
        <f>SUM(H373+H370)</f>
        <v>1161.8</v>
      </c>
    </row>
    <row r="370" spans="1:8" ht="31.5">
      <c r="A370" s="54" t="s">
        <v>426</v>
      </c>
      <c r="B370" s="139" t="s">
        <v>825</v>
      </c>
      <c r="C370" s="91"/>
      <c r="D370" s="91"/>
      <c r="E370" s="91"/>
      <c r="F370" s="60">
        <f>SUM(F371)</f>
        <v>200</v>
      </c>
      <c r="G370" s="60">
        <f>SUM(G371)</f>
        <v>0</v>
      </c>
      <c r="H370" s="60">
        <f>SUM(H371)</f>
        <v>0</v>
      </c>
    </row>
    <row r="371" spans="1:8" ht="63">
      <c r="A371" s="62" t="s">
        <v>824</v>
      </c>
      <c r="B371" s="139" t="s">
        <v>216</v>
      </c>
      <c r="C371" s="91" t="s">
        <v>1151</v>
      </c>
      <c r="D371" s="91" t="s">
        <v>966</v>
      </c>
      <c r="E371" s="91" t="s">
        <v>963</v>
      </c>
      <c r="F371" s="60">
        <v>200</v>
      </c>
      <c r="G371" s="60"/>
      <c r="H371" s="60"/>
    </row>
    <row r="372" spans="1:8" ht="31.5">
      <c r="A372" s="59" t="s">
        <v>218</v>
      </c>
      <c r="B372" s="139" t="s">
        <v>638</v>
      </c>
      <c r="C372" s="91"/>
      <c r="D372" s="91"/>
      <c r="E372" s="91"/>
      <c r="F372" s="60">
        <f>SUM(F373)</f>
        <v>2596.6999999999998</v>
      </c>
      <c r="G372" s="60">
        <f>SUM(G373)</f>
        <v>1094</v>
      </c>
      <c r="H372" s="60">
        <f>SUM(H373)</f>
        <v>1161.8</v>
      </c>
    </row>
    <row r="373" spans="1:8" ht="63">
      <c r="A373" s="62" t="s">
        <v>217</v>
      </c>
      <c r="B373" s="139" t="s">
        <v>639</v>
      </c>
      <c r="C373" s="91" t="s">
        <v>1151</v>
      </c>
      <c r="D373" s="91" t="s">
        <v>966</v>
      </c>
      <c r="E373" s="91" t="s">
        <v>963</v>
      </c>
      <c r="F373" s="60">
        <v>2596.6999999999998</v>
      </c>
      <c r="G373" s="60">
        <v>1094</v>
      </c>
      <c r="H373" s="60">
        <v>1161.8</v>
      </c>
    </row>
    <row r="374" spans="1:8" ht="78.75">
      <c r="A374" s="167" t="s">
        <v>819</v>
      </c>
      <c r="B374" s="190" t="s">
        <v>640</v>
      </c>
      <c r="C374" s="91"/>
      <c r="D374" s="91"/>
      <c r="E374" s="91"/>
      <c r="F374" s="63">
        <f>SUM(F376)</f>
        <v>1716.7</v>
      </c>
      <c r="G374" s="63">
        <f>SUM(G376)</f>
        <v>0</v>
      </c>
      <c r="H374" s="63">
        <f>SUM(H376)</f>
        <v>0</v>
      </c>
    </row>
    <row r="375" spans="1:8" ht="31.5">
      <c r="A375" s="168" t="s">
        <v>426</v>
      </c>
      <c r="B375" s="177" t="s">
        <v>641</v>
      </c>
      <c r="C375" s="91"/>
      <c r="D375" s="91"/>
      <c r="E375" s="91"/>
      <c r="F375" s="60">
        <f>SUM(F376)</f>
        <v>1716.7</v>
      </c>
      <c r="G375" s="60">
        <f>SUM(G376)</f>
        <v>0</v>
      </c>
      <c r="H375" s="60">
        <f>SUM(H376)</f>
        <v>0</v>
      </c>
    </row>
    <row r="376" spans="1:8" ht="94.5">
      <c r="A376" s="168" t="s">
        <v>642</v>
      </c>
      <c r="B376" s="177" t="s">
        <v>1303</v>
      </c>
      <c r="C376" s="91" t="s">
        <v>1151</v>
      </c>
      <c r="D376" s="91" t="s">
        <v>961</v>
      </c>
      <c r="E376" s="91" t="s">
        <v>161</v>
      </c>
      <c r="F376" s="60">
        <v>1716.7</v>
      </c>
      <c r="G376" s="60"/>
      <c r="H376" s="60"/>
    </row>
    <row r="377" spans="1:8" ht="47.25">
      <c r="A377" s="49" t="s">
        <v>1053</v>
      </c>
      <c r="B377" s="138" t="s">
        <v>545</v>
      </c>
      <c r="C377" s="61"/>
      <c r="D377" s="61"/>
      <c r="E377" s="61"/>
      <c r="F377" s="63">
        <f t="shared" ref="F377:H378" si="19">SUM(F378)</f>
        <v>40</v>
      </c>
      <c r="G377" s="63">
        <f t="shared" si="19"/>
        <v>0</v>
      </c>
      <c r="H377" s="63">
        <f t="shared" si="19"/>
        <v>0</v>
      </c>
    </row>
    <row r="378" spans="1:8" ht="31.5">
      <c r="A378" s="54" t="s">
        <v>426</v>
      </c>
      <c r="B378" s="109" t="s">
        <v>546</v>
      </c>
      <c r="C378" s="51"/>
      <c r="D378" s="51"/>
      <c r="E378" s="51"/>
      <c r="F378" s="53">
        <f t="shared" si="19"/>
        <v>40</v>
      </c>
      <c r="G378" s="53">
        <f t="shared" si="19"/>
        <v>0</v>
      </c>
      <c r="H378" s="53">
        <f t="shared" si="19"/>
        <v>0</v>
      </c>
    </row>
    <row r="379" spans="1:8" ht="47.25">
      <c r="A379" s="50" t="s">
        <v>1054</v>
      </c>
      <c r="B379" s="109" t="s">
        <v>1050</v>
      </c>
      <c r="C379" s="51" t="s">
        <v>1151</v>
      </c>
      <c r="D379" s="51" t="s">
        <v>961</v>
      </c>
      <c r="E379" s="51" t="s">
        <v>161</v>
      </c>
      <c r="F379" s="53">
        <v>40</v>
      </c>
      <c r="G379" s="53"/>
      <c r="H379" s="53"/>
    </row>
    <row r="380" spans="1:8" ht="15.75">
      <c r="A380" s="64" t="s">
        <v>573</v>
      </c>
      <c r="B380" s="138" t="s">
        <v>456</v>
      </c>
      <c r="C380" s="61"/>
      <c r="D380" s="61"/>
      <c r="E380" s="61"/>
      <c r="F380" s="63">
        <f>SUM(F381+F429+F437+F431)</f>
        <v>95886.3</v>
      </c>
      <c r="G380" s="63">
        <f>SUM(G381+G429+G437+G431)</f>
        <v>66010.600000000006</v>
      </c>
      <c r="H380" s="63">
        <f>SUM(H381+H429+H437+H431)</f>
        <v>66207</v>
      </c>
    </row>
    <row r="381" spans="1:8" ht="15.75">
      <c r="A381" s="62" t="s">
        <v>564</v>
      </c>
      <c r="B381" s="109" t="s">
        <v>457</v>
      </c>
      <c r="C381" s="51"/>
      <c r="D381" s="51"/>
      <c r="E381" s="51"/>
      <c r="F381" s="53">
        <f>SUM(F382+F384+F386+F388+F396+F398+F413+F415+F417+F419+F427+F424+F422+F410)</f>
        <v>61943.600000000006</v>
      </c>
      <c r="G381" s="53">
        <f>SUM(G382+G384+G386+G388+G396+G398+G413+G415+G417+G419+G427+G424+G422+G410)</f>
        <v>57813.400000000009</v>
      </c>
      <c r="H381" s="53">
        <f>SUM(H382+H384+H386+H388+H396+H398+H413+H415+H417+H419+H427+H424+H422+H410)</f>
        <v>58009.8</v>
      </c>
    </row>
    <row r="382" spans="1:8" ht="31.5">
      <c r="A382" s="59" t="s">
        <v>1235</v>
      </c>
      <c r="B382" s="109" t="s">
        <v>1236</v>
      </c>
      <c r="C382" s="51"/>
      <c r="D382" s="51"/>
      <c r="E382" s="51"/>
      <c r="F382" s="53">
        <f>SUM(F383)</f>
        <v>1751</v>
      </c>
      <c r="G382" s="53">
        <f>SUM(G383)</f>
        <v>0</v>
      </c>
      <c r="H382" s="53">
        <f>SUM(H383)</f>
        <v>0</v>
      </c>
    </row>
    <row r="383" spans="1:8" ht="47.25">
      <c r="A383" s="59" t="s">
        <v>1326</v>
      </c>
      <c r="B383" s="109" t="s">
        <v>1236</v>
      </c>
      <c r="C383" s="51" t="s">
        <v>453</v>
      </c>
      <c r="D383" s="51" t="s">
        <v>961</v>
      </c>
      <c r="E383" s="51" t="s">
        <v>968</v>
      </c>
      <c r="F383" s="53">
        <v>1751</v>
      </c>
      <c r="G383" s="53"/>
      <c r="H383" s="53"/>
    </row>
    <row r="384" spans="1:8" ht="15.75">
      <c r="A384" s="62" t="s">
        <v>710</v>
      </c>
      <c r="B384" s="109" t="s">
        <v>458</v>
      </c>
      <c r="C384" s="51"/>
      <c r="D384" s="51"/>
      <c r="E384" s="51"/>
      <c r="F384" s="53">
        <f>SUM(F385)</f>
        <v>500</v>
      </c>
      <c r="G384" s="53">
        <f>SUM(G385)</f>
        <v>0</v>
      </c>
      <c r="H384" s="53">
        <f>SUM(H385)</f>
        <v>0</v>
      </c>
    </row>
    <row r="385" spans="1:8" ht="31.5">
      <c r="A385" s="62" t="s">
        <v>565</v>
      </c>
      <c r="B385" s="109" t="s">
        <v>458</v>
      </c>
      <c r="C385" s="51" t="s">
        <v>453</v>
      </c>
      <c r="D385" s="51" t="s">
        <v>965</v>
      </c>
      <c r="E385" s="51" t="s">
        <v>961</v>
      </c>
      <c r="F385" s="53">
        <v>500</v>
      </c>
      <c r="G385" s="53"/>
      <c r="H385" s="53"/>
    </row>
    <row r="386" spans="1:8" ht="15.75">
      <c r="A386" s="62" t="s">
        <v>433</v>
      </c>
      <c r="B386" s="109" t="s">
        <v>179</v>
      </c>
      <c r="C386" s="51"/>
      <c r="D386" s="51"/>
      <c r="E386" s="51"/>
      <c r="F386" s="53">
        <f>SUM(F387)</f>
        <v>1000</v>
      </c>
      <c r="G386" s="53">
        <f>SUM(G387)</f>
        <v>0</v>
      </c>
      <c r="H386" s="53">
        <f>SUM(H387)</f>
        <v>0</v>
      </c>
    </row>
    <row r="387" spans="1:8" ht="31.5">
      <c r="A387" s="62" t="s">
        <v>898</v>
      </c>
      <c r="B387" s="109" t="s">
        <v>179</v>
      </c>
      <c r="C387" s="51" t="s">
        <v>453</v>
      </c>
      <c r="D387" s="51" t="s">
        <v>961</v>
      </c>
      <c r="E387" s="51" t="s">
        <v>1139</v>
      </c>
      <c r="F387" s="53">
        <v>1000</v>
      </c>
      <c r="G387" s="53"/>
      <c r="H387" s="53"/>
    </row>
    <row r="388" spans="1:8" ht="31.5">
      <c r="A388" s="59" t="s">
        <v>1336</v>
      </c>
      <c r="B388" s="140" t="s">
        <v>551</v>
      </c>
      <c r="C388" s="91"/>
      <c r="D388" s="91"/>
      <c r="E388" s="91"/>
      <c r="F388" s="60">
        <f>SUM(F389+F391+F393)</f>
        <v>1288</v>
      </c>
      <c r="G388" s="60">
        <f>SUM(G389+G391+G393)</f>
        <v>788</v>
      </c>
      <c r="H388" s="60">
        <f>SUM(H389+H391+H393)</f>
        <v>788</v>
      </c>
    </row>
    <row r="389" spans="1:8" ht="15.75">
      <c r="A389" s="50" t="s">
        <v>341</v>
      </c>
      <c r="B389" s="140" t="s">
        <v>552</v>
      </c>
      <c r="C389" s="51"/>
      <c r="D389" s="51"/>
      <c r="E389" s="51"/>
      <c r="F389" s="53">
        <f>SUM(F390)</f>
        <v>225</v>
      </c>
      <c r="G389" s="53">
        <f>SUM(G390)</f>
        <v>225</v>
      </c>
      <c r="H389" s="53">
        <f>SUM(H390)</f>
        <v>225</v>
      </c>
    </row>
    <row r="390" spans="1:8" ht="47.25">
      <c r="A390" s="50" t="s">
        <v>34</v>
      </c>
      <c r="B390" s="140" t="s">
        <v>552</v>
      </c>
      <c r="C390" s="51" t="s">
        <v>1060</v>
      </c>
      <c r="D390" s="51" t="s">
        <v>961</v>
      </c>
      <c r="E390" s="51" t="s">
        <v>161</v>
      </c>
      <c r="F390" s="53">
        <v>225</v>
      </c>
      <c r="G390" s="53">
        <v>225</v>
      </c>
      <c r="H390" s="53">
        <v>225</v>
      </c>
    </row>
    <row r="391" spans="1:8" ht="31.5">
      <c r="A391" s="50" t="s">
        <v>431</v>
      </c>
      <c r="B391" s="140" t="s">
        <v>553</v>
      </c>
      <c r="C391" s="51"/>
      <c r="D391" s="51"/>
      <c r="E391" s="51"/>
      <c r="F391" s="53">
        <f>SUM(F392)</f>
        <v>173</v>
      </c>
      <c r="G391" s="53">
        <f>SUM(G392)</f>
        <v>173</v>
      </c>
      <c r="H391" s="53">
        <f>SUM(H392)</f>
        <v>173</v>
      </c>
    </row>
    <row r="392" spans="1:8" ht="47.25">
      <c r="A392" s="50" t="s">
        <v>35</v>
      </c>
      <c r="B392" s="140" t="s">
        <v>553</v>
      </c>
      <c r="C392" s="51" t="s">
        <v>1060</v>
      </c>
      <c r="D392" s="51" t="s">
        <v>961</v>
      </c>
      <c r="E392" s="51" t="s">
        <v>161</v>
      </c>
      <c r="F392" s="53">
        <v>173</v>
      </c>
      <c r="G392" s="53">
        <v>173</v>
      </c>
      <c r="H392" s="53">
        <v>173</v>
      </c>
    </row>
    <row r="393" spans="1:8" ht="31.5">
      <c r="A393" s="50" t="s">
        <v>365</v>
      </c>
      <c r="B393" s="140" t="s">
        <v>554</v>
      </c>
      <c r="C393" s="51"/>
      <c r="D393" s="51"/>
      <c r="E393" s="51"/>
      <c r="F393" s="53">
        <f>SUM(F394:F395)</f>
        <v>890</v>
      </c>
      <c r="G393" s="53">
        <f>SUM(G394:G395)</f>
        <v>390</v>
      </c>
      <c r="H393" s="53">
        <f>SUM(H394:H395)</f>
        <v>390</v>
      </c>
    </row>
    <row r="394" spans="1:8" ht="47.25">
      <c r="A394" s="50" t="s">
        <v>430</v>
      </c>
      <c r="B394" s="140" t="s">
        <v>554</v>
      </c>
      <c r="C394" s="51" t="s">
        <v>1151</v>
      </c>
      <c r="D394" s="51" t="s">
        <v>961</v>
      </c>
      <c r="E394" s="51" t="s">
        <v>161</v>
      </c>
      <c r="F394" s="53">
        <v>390</v>
      </c>
      <c r="G394" s="53">
        <v>390</v>
      </c>
      <c r="H394" s="53">
        <v>390</v>
      </c>
    </row>
    <row r="395" spans="1:8" ht="31.5">
      <c r="A395" s="50" t="s">
        <v>1275</v>
      </c>
      <c r="B395" s="140" t="s">
        <v>554</v>
      </c>
      <c r="C395" s="51" t="s">
        <v>453</v>
      </c>
      <c r="D395" s="51" t="s">
        <v>961</v>
      </c>
      <c r="E395" s="51" t="s">
        <v>161</v>
      </c>
      <c r="F395" s="53">
        <v>500</v>
      </c>
      <c r="G395" s="53"/>
      <c r="H395" s="53"/>
    </row>
    <row r="396" spans="1:8" ht="15.75">
      <c r="A396" s="62" t="s">
        <v>145</v>
      </c>
      <c r="B396" s="109" t="s">
        <v>459</v>
      </c>
      <c r="C396" s="51"/>
      <c r="D396" s="51"/>
      <c r="E396" s="51"/>
      <c r="F396" s="53">
        <f>SUM(F397)</f>
        <v>1686</v>
      </c>
      <c r="G396" s="53">
        <f>SUM(G397)</f>
        <v>1686</v>
      </c>
      <c r="H396" s="53">
        <f>SUM(H397)</f>
        <v>1686</v>
      </c>
    </row>
    <row r="397" spans="1:8" ht="94.5">
      <c r="A397" s="59" t="s">
        <v>899</v>
      </c>
      <c r="B397" s="109" t="s">
        <v>459</v>
      </c>
      <c r="C397" s="91" t="s">
        <v>1087</v>
      </c>
      <c r="D397" s="91" t="s">
        <v>961</v>
      </c>
      <c r="E397" s="91" t="s">
        <v>962</v>
      </c>
      <c r="F397" s="60">
        <v>1686</v>
      </c>
      <c r="G397" s="60">
        <v>1686</v>
      </c>
      <c r="H397" s="60">
        <v>1686</v>
      </c>
    </row>
    <row r="398" spans="1:8" ht="31.5">
      <c r="A398" s="59" t="s">
        <v>555</v>
      </c>
      <c r="B398" s="109" t="s">
        <v>528</v>
      </c>
      <c r="C398" s="91"/>
      <c r="D398" s="91"/>
      <c r="E398" s="91"/>
      <c r="F398" s="60">
        <f>SUM(F399:F409)</f>
        <v>47244.900000000009</v>
      </c>
      <c r="G398" s="60">
        <f>SUM(G399:G409)</f>
        <v>47171.80000000001</v>
      </c>
      <c r="H398" s="60">
        <f>SUM(H399:H409)</f>
        <v>47238.900000000009</v>
      </c>
    </row>
    <row r="399" spans="1:8" ht="110.25">
      <c r="A399" s="62" t="s">
        <v>1212</v>
      </c>
      <c r="B399" s="109" t="s">
        <v>528</v>
      </c>
      <c r="C399" s="91" t="s">
        <v>1087</v>
      </c>
      <c r="D399" s="91" t="s">
        <v>961</v>
      </c>
      <c r="E399" s="91" t="s">
        <v>963</v>
      </c>
      <c r="F399" s="53">
        <v>1909.5</v>
      </c>
      <c r="G399" s="53">
        <v>1909.5</v>
      </c>
      <c r="H399" s="53">
        <v>1909.5</v>
      </c>
    </row>
    <row r="400" spans="1:8" ht="110.25">
      <c r="A400" s="62" t="s">
        <v>1212</v>
      </c>
      <c r="B400" s="109" t="s">
        <v>528</v>
      </c>
      <c r="C400" s="91" t="s">
        <v>1087</v>
      </c>
      <c r="D400" s="91" t="s">
        <v>961</v>
      </c>
      <c r="E400" s="91" t="s">
        <v>965</v>
      </c>
      <c r="F400" s="53">
        <v>26073</v>
      </c>
      <c r="G400" s="53">
        <v>26073</v>
      </c>
      <c r="H400" s="53">
        <v>26073</v>
      </c>
    </row>
    <row r="401" spans="1:8" ht="110.25">
      <c r="A401" s="62" t="s">
        <v>1212</v>
      </c>
      <c r="B401" s="109" t="s">
        <v>528</v>
      </c>
      <c r="C401" s="91" t="s">
        <v>1087</v>
      </c>
      <c r="D401" s="91" t="s">
        <v>961</v>
      </c>
      <c r="E401" s="51" t="s">
        <v>161</v>
      </c>
      <c r="F401" s="53">
        <v>6013.1</v>
      </c>
      <c r="G401" s="53">
        <v>6013.1</v>
      </c>
      <c r="H401" s="53">
        <v>6013.1</v>
      </c>
    </row>
    <row r="402" spans="1:8" ht="110.25">
      <c r="A402" s="62" t="s">
        <v>1212</v>
      </c>
      <c r="B402" s="109" t="s">
        <v>528</v>
      </c>
      <c r="C402" s="91" t="s">
        <v>1087</v>
      </c>
      <c r="D402" s="51" t="s">
        <v>965</v>
      </c>
      <c r="E402" s="51" t="s">
        <v>966</v>
      </c>
      <c r="F402" s="53">
        <v>2629.3</v>
      </c>
      <c r="G402" s="53">
        <v>2629.3</v>
      </c>
      <c r="H402" s="53">
        <v>2629.3</v>
      </c>
    </row>
    <row r="403" spans="1:8" ht="110.25">
      <c r="A403" s="62" t="s">
        <v>1212</v>
      </c>
      <c r="B403" s="109" t="s">
        <v>528</v>
      </c>
      <c r="C403" s="91" t="s">
        <v>1087</v>
      </c>
      <c r="D403" s="51" t="s">
        <v>1134</v>
      </c>
      <c r="E403" s="51" t="s">
        <v>967</v>
      </c>
      <c r="F403" s="53">
        <v>2073.4</v>
      </c>
      <c r="G403" s="53">
        <v>2073.4</v>
      </c>
      <c r="H403" s="53">
        <v>2073.4</v>
      </c>
    </row>
    <row r="404" spans="1:8" ht="63">
      <c r="A404" s="62" t="s">
        <v>1213</v>
      </c>
      <c r="B404" s="109" t="s">
        <v>528</v>
      </c>
      <c r="C404" s="91" t="s">
        <v>1151</v>
      </c>
      <c r="D404" s="91" t="s">
        <v>961</v>
      </c>
      <c r="E404" s="91" t="s">
        <v>963</v>
      </c>
      <c r="F404" s="53">
        <v>131</v>
      </c>
      <c r="G404" s="53">
        <v>131</v>
      </c>
      <c r="H404" s="53">
        <v>131</v>
      </c>
    </row>
    <row r="405" spans="1:8" ht="63">
      <c r="A405" s="62" t="s">
        <v>1213</v>
      </c>
      <c r="B405" s="109" t="s">
        <v>528</v>
      </c>
      <c r="C405" s="91" t="s">
        <v>1151</v>
      </c>
      <c r="D405" s="91" t="s">
        <v>961</v>
      </c>
      <c r="E405" s="91" t="s">
        <v>965</v>
      </c>
      <c r="F405" s="53">
        <v>7302.4</v>
      </c>
      <c r="G405" s="53">
        <v>7329.3</v>
      </c>
      <c r="H405" s="53">
        <v>7396.4</v>
      </c>
    </row>
    <row r="406" spans="1:8" ht="63">
      <c r="A406" s="62" t="s">
        <v>1213</v>
      </c>
      <c r="B406" s="109" t="s">
        <v>528</v>
      </c>
      <c r="C406" s="91" t="s">
        <v>1151</v>
      </c>
      <c r="D406" s="91" t="s">
        <v>961</v>
      </c>
      <c r="E406" s="51" t="s">
        <v>161</v>
      </c>
      <c r="F406" s="53">
        <v>690.3</v>
      </c>
      <c r="G406" s="53">
        <v>590.29999999999995</v>
      </c>
      <c r="H406" s="53">
        <v>590.29999999999995</v>
      </c>
    </row>
    <row r="407" spans="1:8" ht="47.25">
      <c r="A407" s="62" t="s">
        <v>247</v>
      </c>
      <c r="B407" s="109" t="s">
        <v>528</v>
      </c>
      <c r="C407" s="91" t="s">
        <v>453</v>
      </c>
      <c r="D407" s="91" t="s">
        <v>961</v>
      </c>
      <c r="E407" s="91" t="s">
        <v>963</v>
      </c>
      <c r="F407" s="53">
        <v>0.3</v>
      </c>
      <c r="G407" s="53">
        <v>0.3</v>
      </c>
      <c r="H407" s="53">
        <v>0.3</v>
      </c>
    </row>
    <row r="408" spans="1:8" ht="47.25">
      <c r="A408" s="62" t="s">
        <v>247</v>
      </c>
      <c r="B408" s="109" t="s">
        <v>528</v>
      </c>
      <c r="C408" s="91" t="s">
        <v>453</v>
      </c>
      <c r="D408" s="91" t="s">
        <v>961</v>
      </c>
      <c r="E408" s="91" t="s">
        <v>965</v>
      </c>
      <c r="F408" s="53">
        <v>420</v>
      </c>
      <c r="G408" s="53">
        <v>420</v>
      </c>
      <c r="H408" s="53">
        <v>420</v>
      </c>
    </row>
    <row r="409" spans="1:8" ht="47.25">
      <c r="A409" s="62" t="s">
        <v>247</v>
      </c>
      <c r="B409" s="109" t="s">
        <v>528</v>
      </c>
      <c r="C409" s="91" t="s">
        <v>453</v>
      </c>
      <c r="D409" s="91" t="s">
        <v>961</v>
      </c>
      <c r="E409" s="51" t="s">
        <v>161</v>
      </c>
      <c r="F409" s="53">
        <v>2.6</v>
      </c>
      <c r="G409" s="53">
        <v>2.6</v>
      </c>
      <c r="H409" s="53">
        <v>2.6</v>
      </c>
    </row>
    <row r="410" spans="1:8" ht="47.25">
      <c r="A410" s="59" t="s">
        <v>529</v>
      </c>
      <c r="B410" s="109" t="s">
        <v>530</v>
      </c>
      <c r="C410" s="91"/>
      <c r="D410" s="91"/>
      <c r="E410" s="91"/>
      <c r="F410" s="53">
        <f>SUM(F411:F412)</f>
        <v>2194.1999999999998</v>
      </c>
      <c r="G410" s="53">
        <f>SUM(G411:G412)</f>
        <v>2194.1999999999998</v>
      </c>
      <c r="H410" s="53">
        <f>SUM(H411:H412)</f>
        <v>2194.1999999999998</v>
      </c>
    </row>
    <row r="411" spans="1:8" ht="110.25">
      <c r="A411" s="62" t="s">
        <v>531</v>
      </c>
      <c r="B411" s="109" t="s">
        <v>530</v>
      </c>
      <c r="C411" s="91" t="s">
        <v>1087</v>
      </c>
      <c r="D411" s="91" t="s">
        <v>961</v>
      </c>
      <c r="E411" s="51" t="s">
        <v>967</v>
      </c>
      <c r="F411" s="53">
        <v>2071.6999999999998</v>
      </c>
      <c r="G411" s="53">
        <v>2071.6999999999998</v>
      </c>
      <c r="H411" s="53">
        <v>2071.6999999999998</v>
      </c>
    </row>
    <row r="412" spans="1:8" ht="63">
      <c r="A412" s="62" t="s">
        <v>532</v>
      </c>
      <c r="B412" s="109" t="s">
        <v>530</v>
      </c>
      <c r="C412" s="91" t="s">
        <v>1151</v>
      </c>
      <c r="D412" s="91" t="s">
        <v>961</v>
      </c>
      <c r="E412" s="51" t="s">
        <v>967</v>
      </c>
      <c r="F412" s="53">
        <v>122.5</v>
      </c>
      <c r="G412" s="53">
        <v>122.5</v>
      </c>
      <c r="H412" s="53">
        <v>122.5</v>
      </c>
    </row>
    <row r="413" spans="1:8" ht="31.5">
      <c r="A413" s="62" t="s">
        <v>162</v>
      </c>
      <c r="B413" s="109" t="s">
        <v>460</v>
      </c>
      <c r="C413" s="91"/>
      <c r="D413" s="91"/>
      <c r="E413" s="51"/>
      <c r="F413" s="53">
        <f>SUM(F414)</f>
        <v>1223.5</v>
      </c>
      <c r="G413" s="53">
        <f>SUM(G414)</f>
        <v>1223.5</v>
      </c>
      <c r="H413" s="53">
        <f>SUM(H414)</f>
        <v>1223.5</v>
      </c>
    </row>
    <row r="414" spans="1:8" ht="110.25">
      <c r="A414" s="62" t="s">
        <v>980</v>
      </c>
      <c r="B414" s="109" t="s">
        <v>460</v>
      </c>
      <c r="C414" s="91" t="s">
        <v>1087</v>
      </c>
      <c r="D414" s="51" t="s">
        <v>961</v>
      </c>
      <c r="E414" s="51" t="s">
        <v>963</v>
      </c>
      <c r="F414" s="53">
        <v>1223.5</v>
      </c>
      <c r="G414" s="53">
        <v>1223.5</v>
      </c>
      <c r="H414" s="53">
        <v>1223.5</v>
      </c>
    </row>
    <row r="415" spans="1:8" ht="31.5">
      <c r="A415" s="62" t="s">
        <v>799</v>
      </c>
      <c r="B415" s="109" t="s">
        <v>461</v>
      </c>
      <c r="C415" s="91"/>
      <c r="D415" s="51"/>
      <c r="E415" s="51"/>
      <c r="F415" s="53">
        <f>SUM(F416)</f>
        <v>896.8</v>
      </c>
      <c r="G415" s="53">
        <f>SUM(G416)</f>
        <v>896.8</v>
      </c>
      <c r="H415" s="53">
        <f>SUM(H416)</f>
        <v>896.8</v>
      </c>
    </row>
    <row r="416" spans="1:8" ht="110.25">
      <c r="A416" s="62" t="s">
        <v>979</v>
      </c>
      <c r="B416" s="109" t="s">
        <v>461</v>
      </c>
      <c r="C416" s="91" t="s">
        <v>1087</v>
      </c>
      <c r="D416" s="51" t="s">
        <v>961</v>
      </c>
      <c r="E416" s="51" t="s">
        <v>967</v>
      </c>
      <c r="F416" s="53">
        <v>896.8</v>
      </c>
      <c r="G416" s="53">
        <v>896.8</v>
      </c>
      <c r="H416" s="53">
        <v>896.8</v>
      </c>
    </row>
    <row r="417" spans="1:8" ht="63">
      <c r="A417" s="62" t="s">
        <v>230</v>
      </c>
      <c r="B417" s="109" t="s">
        <v>841</v>
      </c>
      <c r="C417" s="91"/>
      <c r="D417" s="51"/>
      <c r="E417" s="51"/>
      <c r="F417" s="53">
        <f>SUM(F418)</f>
        <v>8.3000000000000007</v>
      </c>
      <c r="G417" s="53">
        <f>SUM(G418)</f>
        <v>8.8000000000000007</v>
      </c>
      <c r="H417" s="53">
        <f>SUM(H418)</f>
        <v>49.8</v>
      </c>
    </row>
    <row r="418" spans="1:8" ht="78.75">
      <c r="A418" s="62" t="s">
        <v>1305</v>
      </c>
      <c r="B418" s="109" t="s">
        <v>841</v>
      </c>
      <c r="C418" s="91" t="s">
        <v>1060</v>
      </c>
      <c r="D418" s="51" t="s">
        <v>961</v>
      </c>
      <c r="E418" s="51" t="s">
        <v>966</v>
      </c>
      <c r="F418" s="53">
        <v>8.3000000000000007</v>
      </c>
      <c r="G418" s="53">
        <v>8.8000000000000007</v>
      </c>
      <c r="H418" s="53">
        <v>49.8</v>
      </c>
    </row>
    <row r="419" spans="1:8" ht="47.25">
      <c r="A419" s="62" t="s">
        <v>1178</v>
      </c>
      <c r="B419" s="109" t="s">
        <v>1179</v>
      </c>
      <c r="C419" s="91"/>
      <c r="D419" s="51"/>
      <c r="E419" s="51"/>
      <c r="F419" s="53">
        <f>SUM(F420:F421)</f>
        <v>2539.1</v>
      </c>
      <c r="G419" s="53">
        <f>SUM(G420:G421)</f>
        <v>2232.2000000000003</v>
      </c>
      <c r="H419" s="53">
        <f>SUM(H420:H421)</f>
        <v>2320.1999999999998</v>
      </c>
    </row>
    <row r="420" spans="1:8" ht="126">
      <c r="A420" s="59" t="s">
        <v>743</v>
      </c>
      <c r="B420" s="109" t="s">
        <v>1179</v>
      </c>
      <c r="C420" s="51" t="s">
        <v>1087</v>
      </c>
      <c r="D420" s="51" t="s">
        <v>963</v>
      </c>
      <c r="E420" s="51" t="s">
        <v>965</v>
      </c>
      <c r="F420" s="60">
        <v>2210.6999999999998</v>
      </c>
      <c r="G420" s="60">
        <v>1854.4</v>
      </c>
      <c r="H420" s="60">
        <v>1777.3</v>
      </c>
    </row>
    <row r="421" spans="1:8" ht="78.75">
      <c r="A421" s="59" t="s">
        <v>1103</v>
      </c>
      <c r="B421" s="109" t="s">
        <v>1179</v>
      </c>
      <c r="C421" s="51" t="s">
        <v>1151</v>
      </c>
      <c r="D421" s="51" t="s">
        <v>963</v>
      </c>
      <c r="E421" s="51" t="s">
        <v>965</v>
      </c>
      <c r="F421" s="60">
        <v>328.4</v>
      </c>
      <c r="G421" s="60">
        <v>377.8</v>
      </c>
      <c r="H421" s="60">
        <v>542.9</v>
      </c>
    </row>
    <row r="422" spans="1:8" ht="63">
      <c r="A422" s="62" t="s">
        <v>1106</v>
      </c>
      <c r="B422" s="109" t="s">
        <v>1082</v>
      </c>
      <c r="C422" s="91"/>
      <c r="D422" s="51"/>
      <c r="E422" s="51"/>
      <c r="F422" s="53">
        <f>SUM(F423)</f>
        <v>1438.2</v>
      </c>
      <c r="G422" s="53">
        <f>SUM(G423)</f>
        <v>1438.2</v>
      </c>
      <c r="H422" s="53">
        <f>SUM(H423)</f>
        <v>1438.2</v>
      </c>
    </row>
    <row r="423" spans="1:8" ht="78.75">
      <c r="A423" s="62" t="s">
        <v>264</v>
      </c>
      <c r="B423" s="109" t="s">
        <v>1082</v>
      </c>
      <c r="C423" s="91" t="s">
        <v>1151</v>
      </c>
      <c r="D423" s="51" t="s">
        <v>961</v>
      </c>
      <c r="E423" s="51" t="s">
        <v>161</v>
      </c>
      <c r="F423" s="53">
        <v>1438.2</v>
      </c>
      <c r="G423" s="53">
        <v>1438.2</v>
      </c>
      <c r="H423" s="53">
        <v>1438.2</v>
      </c>
    </row>
    <row r="424" spans="1:8" ht="47.25">
      <c r="A424" s="62" t="s">
        <v>249</v>
      </c>
      <c r="B424" s="109" t="s">
        <v>1304</v>
      </c>
      <c r="C424" s="91"/>
      <c r="D424" s="51"/>
      <c r="E424" s="51"/>
      <c r="F424" s="53">
        <f>SUM(F425:F426)</f>
        <v>111</v>
      </c>
      <c r="G424" s="53">
        <f>SUM(G425:G426)</f>
        <v>111</v>
      </c>
      <c r="H424" s="53">
        <f>SUM(H425:H426)</f>
        <v>111</v>
      </c>
    </row>
    <row r="425" spans="1:8" ht="126">
      <c r="A425" s="62" t="s">
        <v>488</v>
      </c>
      <c r="B425" s="109" t="s">
        <v>1304</v>
      </c>
      <c r="C425" s="91" t="s">
        <v>1087</v>
      </c>
      <c r="D425" s="51" t="s">
        <v>961</v>
      </c>
      <c r="E425" s="51" t="s">
        <v>161</v>
      </c>
      <c r="F425" s="53">
        <v>82</v>
      </c>
      <c r="G425" s="53">
        <v>82</v>
      </c>
      <c r="H425" s="53">
        <v>82</v>
      </c>
    </row>
    <row r="426" spans="1:8" ht="78.75">
      <c r="A426" s="62" t="s">
        <v>486</v>
      </c>
      <c r="B426" s="109" t="s">
        <v>1304</v>
      </c>
      <c r="C426" s="91" t="s">
        <v>1151</v>
      </c>
      <c r="D426" s="51" t="s">
        <v>961</v>
      </c>
      <c r="E426" s="51" t="s">
        <v>161</v>
      </c>
      <c r="F426" s="53">
        <v>29</v>
      </c>
      <c r="G426" s="53">
        <v>29</v>
      </c>
      <c r="H426" s="53">
        <v>29</v>
      </c>
    </row>
    <row r="427" spans="1:8" ht="63">
      <c r="A427" s="62" t="s">
        <v>234</v>
      </c>
      <c r="B427" s="109" t="s">
        <v>1306</v>
      </c>
      <c r="C427" s="91"/>
      <c r="D427" s="51"/>
      <c r="E427" s="51"/>
      <c r="F427" s="53">
        <f>SUM(F428:F428)</f>
        <v>62.6</v>
      </c>
      <c r="G427" s="53">
        <f>SUM(G428:G428)</f>
        <v>62.9</v>
      </c>
      <c r="H427" s="53">
        <f>SUM(H428:H428)</f>
        <v>63.2</v>
      </c>
    </row>
    <row r="428" spans="1:8" ht="141.75">
      <c r="A428" s="62" t="s">
        <v>263</v>
      </c>
      <c r="B428" s="109" t="s">
        <v>1306</v>
      </c>
      <c r="C428" s="91" t="s">
        <v>1087</v>
      </c>
      <c r="D428" s="51" t="s">
        <v>966</v>
      </c>
      <c r="E428" s="51" t="s">
        <v>966</v>
      </c>
      <c r="F428" s="53">
        <v>62.6</v>
      </c>
      <c r="G428" s="53">
        <v>62.9</v>
      </c>
      <c r="H428" s="53">
        <v>63.2</v>
      </c>
    </row>
    <row r="429" spans="1:8" ht="31.5">
      <c r="A429" s="59" t="s">
        <v>349</v>
      </c>
      <c r="B429" s="140" t="s">
        <v>409</v>
      </c>
      <c r="C429" s="91"/>
      <c r="D429" s="91"/>
      <c r="E429" s="91"/>
      <c r="F429" s="60">
        <f>SUM(F430)</f>
        <v>25085.5</v>
      </c>
      <c r="G429" s="60">
        <f>SUM(G430)</f>
        <v>0</v>
      </c>
      <c r="H429" s="60">
        <f>SUM(H430)</f>
        <v>0</v>
      </c>
    </row>
    <row r="430" spans="1:8" ht="110.25">
      <c r="A430" s="59" t="s">
        <v>1071</v>
      </c>
      <c r="B430" s="140" t="s">
        <v>410</v>
      </c>
      <c r="C430" s="91" t="s">
        <v>1087</v>
      </c>
      <c r="D430" s="91" t="s">
        <v>1134</v>
      </c>
      <c r="E430" s="91" t="s">
        <v>963</v>
      </c>
      <c r="F430" s="60">
        <v>25085.5</v>
      </c>
      <c r="G430" s="60"/>
      <c r="H430" s="60"/>
    </row>
    <row r="431" spans="1:8" ht="31.5">
      <c r="A431" s="178" t="s">
        <v>426</v>
      </c>
      <c r="B431" s="181" t="s">
        <v>1307</v>
      </c>
      <c r="C431" s="91"/>
      <c r="D431" s="91"/>
      <c r="E431" s="91"/>
      <c r="F431" s="60">
        <f>SUM(F432:F436)</f>
        <v>4660</v>
      </c>
      <c r="G431" s="60">
        <f>SUM(G432:G436)</f>
        <v>4000</v>
      </c>
      <c r="H431" s="60">
        <f>SUM(H432:H436)</f>
        <v>4000</v>
      </c>
    </row>
    <row r="432" spans="1:8" ht="63">
      <c r="A432" s="59" t="s">
        <v>416</v>
      </c>
      <c r="B432" s="139" t="s">
        <v>471</v>
      </c>
      <c r="C432" s="91" t="s">
        <v>1151</v>
      </c>
      <c r="D432" s="91" t="s">
        <v>961</v>
      </c>
      <c r="E432" s="91" t="s">
        <v>161</v>
      </c>
      <c r="F432" s="60">
        <v>660</v>
      </c>
      <c r="G432" s="60"/>
      <c r="H432" s="60"/>
    </row>
    <row r="433" spans="1:8" ht="157.5">
      <c r="A433" s="62" t="s">
        <v>661</v>
      </c>
      <c r="B433" s="109" t="s">
        <v>657</v>
      </c>
      <c r="C433" s="91" t="s">
        <v>1151</v>
      </c>
      <c r="D433" s="51" t="s">
        <v>966</v>
      </c>
      <c r="E433" s="51" t="s">
        <v>961</v>
      </c>
      <c r="F433" s="53">
        <v>300</v>
      </c>
      <c r="G433" s="53">
        <v>300</v>
      </c>
      <c r="H433" s="53">
        <v>300</v>
      </c>
    </row>
    <row r="434" spans="1:8" ht="110.25">
      <c r="A434" s="62" t="s">
        <v>662</v>
      </c>
      <c r="B434" s="109" t="s">
        <v>658</v>
      </c>
      <c r="C434" s="91" t="s">
        <v>1151</v>
      </c>
      <c r="D434" s="51" t="s">
        <v>966</v>
      </c>
      <c r="E434" s="51" t="s">
        <v>962</v>
      </c>
      <c r="F434" s="53">
        <v>2200</v>
      </c>
      <c r="G434" s="53">
        <v>2200</v>
      </c>
      <c r="H434" s="53">
        <v>2200</v>
      </c>
    </row>
    <row r="435" spans="1:8" ht="47.25">
      <c r="A435" s="62" t="s">
        <v>664</v>
      </c>
      <c r="B435" s="109" t="s">
        <v>659</v>
      </c>
      <c r="C435" s="91" t="s">
        <v>1151</v>
      </c>
      <c r="D435" s="51" t="s">
        <v>966</v>
      </c>
      <c r="E435" s="51" t="s">
        <v>963</v>
      </c>
      <c r="F435" s="53">
        <v>800</v>
      </c>
      <c r="G435" s="53">
        <v>800</v>
      </c>
      <c r="H435" s="53">
        <v>800</v>
      </c>
    </row>
    <row r="436" spans="1:8" ht="47.25">
      <c r="A436" s="62" t="s">
        <v>663</v>
      </c>
      <c r="B436" s="109" t="s">
        <v>660</v>
      </c>
      <c r="C436" s="91" t="s">
        <v>1151</v>
      </c>
      <c r="D436" s="51" t="s">
        <v>966</v>
      </c>
      <c r="E436" s="51" t="s">
        <v>963</v>
      </c>
      <c r="F436" s="53">
        <v>700</v>
      </c>
      <c r="G436" s="53">
        <v>700</v>
      </c>
      <c r="H436" s="53">
        <v>700</v>
      </c>
    </row>
    <row r="437" spans="1:8" ht="47.25">
      <c r="A437" s="62" t="s">
        <v>428</v>
      </c>
      <c r="B437" s="139" t="s">
        <v>411</v>
      </c>
      <c r="C437" s="91"/>
      <c r="D437" s="91"/>
      <c r="E437" s="91"/>
      <c r="F437" s="60">
        <f>SUM(F438+F440)</f>
        <v>4197.2</v>
      </c>
      <c r="G437" s="60">
        <f>SUM(G438+G440)</f>
        <v>4197.2</v>
      </c>
      <c r="H437" s="60">
        <f>SUM(H438+H440)</f>
        <v>4197.2</v>
      </c>
    </row>
    <row r="438" spans="1:8" ht="94.5">
      <c r="A438" s="50" t="s">
        <v>429</v>
      </c>
      <c r="B438" s="109" t="s">
        <v>412</v>
      </c>
      <c r="C438" s="51"/>
      <c r="D438" s="51"/>
      <c r="E438" s="51"/>
      <c r="F438" s="53">
        <f>SUM(F439)</f>
        <v>96</v>
      </c>
      <c r="G438" s="53">
        <f>SUM(G439)</f>
        <v>96</v>
      </c>
      <c r="H438" s="53">
        <f>SUM(H439)</f>
        <v>96</v>
      </c>
    </row>
    <row r="439" spans="1:8" ht="110.25">
      <c r="A439" s="50" t="s">
        <v>1040</v>
      </c>
      <c r="B439" s="109" t="s">
        <v>412</v>
      </c>
      <c r="C439" s="51" t="s">
        <v>1060</v>
      </c>
      <c r="D439" s="51" t="s">
        <v>961</v>
      </c>
      <c r="E439" s="51" t="s">
        <v>161</v>
      </c>
      <c r="F439" s="53">
        <v>96</v>
      </c>
      <c r="G439" s="53">
        <v>96</v>
      </c>
      <c r="H439" s="53">
        <v>96</v>
      </c>
    </row>
    <row r="440" spans="1:8" ht="157.5">
      <c r="A440" s="59" t="s">
        <v>462</v>
      </c>
      <c r="B440" s="140" t="s">
        <v>413</v>
      </c>
      <c r="C440" s="91"/>
      <c r="D440" s="91"/>
      <c r="E440" s="91"/>
      <c r="F440" s="53">
        <f>SUM(F441:F442)</f>
        <v>4101.2</v>
      </c>
      <c r="G440" s="53">
        <f>SUM(G441:G442)</f>
        <v>4101.2</v>
      </c>
      <c r="H440" s="53">
        <f>SUM(H441:H442)</f>
        <v>4101.2</v>
      </c>
    </row>
    <row r="441" spans="1:8" ht="173.25">
      <c r="A441" s="59" t="s">
        <v>643</v>
      </c>
      <c r="B441" s="140" t="s">
        <v>413</v>
      </c>
      <c r="C441" s="91" t="s">
        <v>1151</v>
      </c>
      <c r="D441" s="91" t="s">
        <v>1134</v>
      </c>
      <c r="E441" s="91" t="s">
        <v>963</v>
      </c>
      <c r="F441" s="53">
        <v>60.6</v>
      </c>
      <c r="G441" s="53">
        <v>60.6</v>
      </c>
      <c r="H441" s="53">
        <v>60.6</v>
      </c>
    </row>
    <row r="442" spans="1:8" ht="173.25">
      <c r="A442" s="59" t="s">
        <v>425</v>
      </c>
      <c r="B442" s="140" t="s">
        <v>413</v>
      </c>
      <c r="C442" s="91" t="s">
        <v>1060</v>
      </c>
      <c r="D442" s="91" t="s">
        <v>1134</v>
      </c>
      <c r="E442" s="91" t="s">
        <v>963</v>
      </c>
      <c r="F442" s="53">
        <v>4040.6</v>
      </c>
      <c r="G442" s="53">
        <v>4040.6</v>
      </c>
      <c r="H442" s="53">
        <v>4040.6</v>
      </c>
    </row>
    <row r="443" spans="1:8" ht="15.75">
      <c r="A443" s="49" t="s">
        <v>508</v>
      </c>
      <c r="B443" s="137"/>
      <c r="C443" s="65"/>
      <c r="D443" s="65"/>
      <c r="E443" s="65"/>
      <c r="F443" s="63">
        <f>SUM(F10)</f>
        <v>1538474.6999999995</v>
      </c>
      <c r="G443" s="63">
        <f>SUM(G10)</f>
        <v>1585986.0000000005</v>
      </c>
      <c r="H443" s="63">
        <f>SUM(H10)</f>
        <v>1490424.7</v>
      </c>
    </row>
  </sheetData>
  <mergeCells count="2">
    <mergeCell ref="B6:F6"/>
    <mergeCell ref="A7:H7"/>
  </mergeCells>
  <phoneticPr fontId="7" type="noConversion"/>
  <pageMargins left="0.38" right="0.19685039370078741" top="0.19685039370078741" bottom="0.31496062992125984" header="0.15748031496062992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topLeftCell="A34" workbookViewId="0">
      <selection activeCell="F36" sqref="F36"/>
    </sheetView>
  </sheetViews>
  <sheetFormatPr defaultRowHeight="12.75"/>
  <cols>
    <col min="1" max="1" width="45.140625" customWidth="1"/>
    <col min="2" max="2" width="5.28515625" customWidth="1"/>
    <col min="3" max="3" width="4.140625" customWidth="1"/>
    <col min="4" max="4" width="13.7109375" customWidth="1"/>
    <col min="5" max="5" width="14.28515625" customWidth="1"/>
    <col min="6" max="6" width="13" customWidth="1"/>
  </cols>
  <sheetData>
    <row r="1" spans="1:6">
      <c r="D1" s="11"/>
      <c r="F1" s="38" t="s">
        <v>1002</v>
      </c>
    </row>
    <row r="2" spans="1:6">
      <c r="D2" s="11"/>
      <c r="F2" s="11" t="s">
        <v>390</v>
      </c>
    </row>
    <row r="3" spans="1:6">
      <c r="A3" s="27"/>
      <c r="B3" s="27"/>
      <c r="C3" s="27"/>
      <c r="D3" s="11"/>
      <c r="E3" s="11"/>
      <c r="F3" s="11" t="s">
        <v>1128</v>
      </c>
    </row>
    <row r="4" spans="1:6">
      <c r="A4" s="27"/>
      <c r="B4" s="27"/>
      <c r="C4" s="27"/>
      <c r="D4" s="11"/>
      <c r="E4" s="11"/>
      <c r="F4" s="11" t="s">
        <v>404</v>
      </c>
    </row>
    <row r="5" spans="1:6">
      <c r="A5" s="27"/>
      <c r="B5" s="27"/>
      <c r="C5" s="27"/>
      <c r="D5" s="11"/>
      <c r="E5" s="11"/>
      <c r="F5" s="11" t="s">
        <v>1017</v>
      </c>
    </row>
    <row r="6" spans="1:6" ht="58.5" customHeight="1">
      <c r="A6" s="218" t="s">
        <v>403</v>
      </c>
      <c r="B6" s="218"/>
      <c r="C6" s="218"/>
      <c r="D6" s="218"/>
      <c r="E6" s="218"/>
      <c r="F6" s="218"/>
    </row>
    <row r="7" spans="1:6" ht="26.25">
      <c r="A7" s="2"/>
      <c r="B7" s="2"/>
      <c r="C7" s="2"/>
      <c r="D7" s="3" t="s">
        <v>1027</v>
      </c>
    </row>
    <row r="8" spans="1:6" ht="58.5" customHeight="1">
      <c r="A8" s="123"/>
      <c r="B8" s="182" t="s">
        <v>1029</v>
      </c>
      <c r="C8" s="182" t="s">
        <v>342</v>
      </c>
      <c r="D8" s="183" t="s">
        <v>836</v>
      </c>
      <c r="E8" s="183" t="s">
        <v>1088</v>
      </c>
      <c r="F8" s="183" t="s">
        <v>1018</v>
      </c>
    </row>
    <row r="9" spans="1:6" ht="15.75">
      <c r="A9" s="98" t="s">
        <v>960</v>
      </c>
      <c r="B9" s="40" t="s">
        <v>961</v>
      </c>
      <c r="C9" s="40" t="s">
        <v>964</v>
      </c>
      <c r="D9" s="124">
        <f>SUM(D10:D17)</f>
        <v>85279.200000000012</v>
      </c>
      <c r="E9" s="124">
        <f>SUM(E10:E17)</f>
        <v>68167.700000000012</v>
      </c>
      <c r="F9" s="124">
        <f>SUM(F10:F17)</f>
        <v>68275.800000000017</v>
      </c>
    </row>
    <row r="10" spans="1:6" ht="47.25">
      <c r="A10" s="107" t="s">
        <v>802</v>
      </c>
      <c r="B10" s="111" t="s">
        <v>961</v>
      </c>
      <c r="C10" s="111" t="s">
        <v>962</v>
      </c>
      <c r="D10" s="41">
        <v>1686</v>
      </c>
      <c r="E10" s="41">
        <v>1686</v>
      </c>
      <c r="F10" s="41">
        <v>1686</v>
      </c>
    </row>
    <row r="11" spans="1:6" ht="78.75">
      <c r="A11" s="107" t="s">
        <v>160</v>
      </c>
      <c r="B11" s="111" t="s">
        <v>961</v>
      </c>
      <c r="C11" s="111" t="s">
        <v>963</v>
      </c>
      <c r="D11" s="41">
        <v>3264.3</v>
      </c>
      <c r="E11" s="41">
        <v>3264.3</v>
      </c>
      <c r="F11" s="41">
        <v>3264.3</v>
      </c>
    </row>
    <row r="12" spans="1:6" ht="78.75">
      <c r="A12" s="107" t="s">
        <v>943</v>
      </c>
      <c r="B12" s="111" t="s">
        <v>961</v>
      </c>
      <c r="C12" s="111" t="s">
        <v>965</v>
      </c>
      <c r="D12" s="41">
        <v>33795.4</v>
      </c>
      <c r="E12" s="41">
        <v>33822.300000000003</v>
      </c>
      <c r="F12" s="41">
        <v>33889.4</v>
      </c>
    </row>
    <row r="13" spans="1:6" ht="15.75">
      <c r="A13" s="59" t="s">
        <v>1243</v>
      </c>
      <c r="B13" s="111" t="s">
        <v>961</v>
      </c>
      <c r="C13" s="111" t="s">
        <v>966</v>
      </c>
      <c r="D13" s="41">
        <v>8.3000000000000007</v>
      </c>
      <c r="E13" s="41">
        <v>8.8000000000000007</v>
      </c>
      <c r="F13" s="41">
        <v>49.8</v>
      </c>
    </row>
    <row r="14" spans="1:6" ht="63">
      <c r="A14" s="107" t="s">
        <v>715</v>
      </c>
      <c r="B14" s="111" t="s">
        <v>961</v>
      </c>
      <c r="C14" s="111" t="s">
        <v>967</v>
      </c>
      <c r="D14" s="41">
        <v>20053.2</v>
      </c>
      <c r="E14" s="41">
        <v>19753.2</v>
      </c>
      <c r="F14" s="41">
        <v>19753.2</v>
      </c>
    </row>
    <row r="15" spans="1:6" ht="31.5">
      <c r="A15" s="62" t="s">
        <v>1244</v>
      </c>
      <c r="B15" s="111" t="s">
        <v>961</v>
      </c>
      <c r="C15" s="111" t="s">
        <v>968</v>
      </c>
      <c r="D15" s="41">
        <v>1751</v>
      </c>
      <c r="E15" s="41">
        <v>0</v>
      </c>
      <c r="F15" s="41">
        <v>0</v>
      </c>
    </row>
    <row r="16" spans="1:6" ht="15.75">
      <c r="A16" s="107" t="s">
        <v>969</v>
      </c>
      <c r="B16" s="111" t="s">
        <v>961</v>
      </c>
      <c r="C16" s="111" t="s">
        <v>1139</v>
      </c>
      <c r="D16" s="41">
        <v>1000</v>
      </c>
      <c r="E16" s="41">
        <v>0</v>
      </c>
      <c r="F16" s="41">
        <v>0</v>
      </c>
    </row>
    <row r="17" spans="1:6" ht="15.75">
      <c r="A17" s="107" t="s">
        <v>970</v>
      </c>
      <c r="B17" s="111" t="s">
        <v>961</v>
      </c>
      <c r="C17" s="111" t="s">
        <v>161</v>
      </c>
      <c r="D17" s="41">
        <v>23721</v>
      </c>
      <c r="E17" s="41">
        <v>9633.1</v>
      </c>
      <c r="F17" s="41">
        <v>9633.1</v>
      </c>
    </row>
    <row r="18" spans="1:6" ht="15.75">
      <c r="A18" s="42" t="s">
        <v>432</v>
      </c>
      <c r="B18" s="40" t="s">
        <v>962</v>
      </c>
      <c r="C18" s="40" t="s">
        <v>964</v>
      </c>
      <c r="D18" s="124">
        <f>SUM(D19)</f>
        <v>2550.6999999999998</v>
      </c>
      <c r="E18" s="124">
        <f>SUM(E19)</f>
        <v>2588.5</v>
      </c>
      <c r="F18" s="124">
        <f>SUM(F19)</f>
        <v>2718.2</v>
      </c>
    </row>
    <row r="19" spans="1:6" ht="31.5">
      <c r="A19" s="62" t="s">
        <v>548</v>
      </c>
      <c r="B19" s="111" t="s">
        <v>962</v>
      </c>
      <c r="C19" s="111" t="s">
        <v>963</v>
      </c>
      <c r="D19" s="41">
        <v>2550.6999999999998</v>
      </c>
      <c r="E19" s="41">
        <v>2588.5</v>
      </c>
      <c r="F19" s="41">
        <v>2718.2</v>
      </c>
    </row>
    <row r="20" spans="1:6" ht="31.5">
      <c r="A20" s="98" t="s">
        <v>1132</v>
      </c>
      <c r="B20" s="40" t="s">
        <v>963</v>
      </c>
      <c r="C20" s="40" t="s">
        <v>964</v>
      </c>
      <c r="D20" s="124">
        <f>SUM(D21:D23)</f>
        <v>6758.9000000000005</v>
      </c>
      <c r="E20" s="124">
        <f>SUM(E21:E23)</f>
        <v>5420.0000000000009</v>
      </c>
      <c r="F20" s="124">
        <f>SUM(F21:F23)</f>
        <v>5508</v>
      </c>
    </row>
    <row r="21" spans="1:6" ht="15.75">
      <c r="A21" s="107" t="s">
        <v>549</v>
      </c>
      <c r="B21" s="111" t="s">
        <v>963</v>
      </c>
      <c r="C21" s="111" t="s">
        <v>965</v>
      </c>
      <c r="D21" s="41">
        <v>2539.1</v>
      </c>
      <c r="E21" s="41">
        <v>2232.2000000000003</v>
      </c>
      <c r="F21" s="41">
        <v>2320.1999999999998</v>
      </c>
    </row>
    <row r="22" spans="1:6" ht="63">
      <c r="A22" s="107" t="s">
        <v>944</v>
      </c>
      <c r="B22" s="111" t="s">
        <v>963</v>
      </c>
      <c r="C22" s="111" t="s">
        <v>1133</v>
      </c>
      <c r="D22" s="41">
        <v>3637.5</v>
      </c>
      <c r="E22" s="41">
        <v>2605.5</v>
      </c>
      <c r="F22" s="41">
        <v>2605.5</v>
      </c>
    </row>
    <row r="23" spans="1:6" ht="15.75">
      <c r="A23" s="107" t="s">
        <v>265</v>
      </c>
      <c r="B23" s="111" t="s">
        <v>963</v>
      </c>
      <c r="C23" s="111" t="s">
        <v>1134</v>
      </c>
      <c r="D23" s="41">
        <v>582.29999999999995</v>
      </c>
      <c r="E23" s="41">
        <v>582.29999999999995</v>
      </c>
      <c r="F23" s="41">
        <v>582.29999999999995</v>
      </c>
    </row>
    <row r="24" spans="1:6" ht="15.75">
      <c r="A24" s="98" t="s">
        <v>1135</v>
      </c>
      <c r="B24" s="40" t="s">
        <v>965</v>
      </c>
      <c r="C24" s="40" t="s">
        <v>964</v>
      </c>
      <c r="D24" s="124">
        <f>SUM(D25:D28)</f>
        <v>76929.600000000006</v>
      </c>
      <c r="E24" s="124">
        <f>SUM(E25:E28)</f>
        <v>96918.900000000009</v>
      </c>
      <c r="F24" s="124">
        <f>SUM(F25:F28)</f>
        <v>97078.3</v>
      </c>
    </row>
    <row r="25" spans="1:6" ht="15.75">
      <c r="A25" s="107" t="s">
        <v>945</v>
      </c>
      <c r="B25" s="111" t="s">
        <v>965</v>
      </c>
      <c r="C25" s="111" t="s">
        <v>961</v>
      </c>
      <c r="D25" s="41">
        <v>910.8</v>
      </c>
      <c r="E25" s="41">
        <v>370.8</v>
      </c>
      <c r="F25" s="41">
        <v>370.8</v>
      </c>
    </row>
    <row r="26" spans="1:6" ht="15.75">
      <c r="A26" s="107" t="s">
        <v>1137</v>
      </c>
      <c r="B26" s="111" t="s">
        <v>965</v>
      </c>
      <c r="C26" s="111" t="s">
        <v>966</v>
      </c>
      <c r="D26" s="41">
        <v>3840.3</v>
      </c>
      <c r="E26" s="41">
        <v>3380.3</v>
      </c>
      <c r="F26" s="41">
        <v>3380.3</v>
      </c>
    </row>
    <row r="27" spans="1:6" ht="15.75">
      <c r="A27" s="62" t="s">
        <v>1086</v>
      </c>
      <c r="B27" s="111" t="s">
        <v>965</v>
      </c>
      <c r="C27" s="111" t="s">
        <v>1133</v>
      </c>
      <c r="D27" s="41">
        <v>71963.5</v>
      </c>
      <c r="E27" s="41">
        <v>92952.8</v>
      </c>
      <c r="F27" s="41">
        <v>93112.2</v>
      </c>
    </row>
    <row r="28" spans="1:6" ht="31.5">
      <c r="A28" s="107" t="s">
        <v>187</v>
      </c>
      <c r="B28" s="111" t="s">
        <v>965</v>
      </c>
      <c r="C28" s="111" t="s">
        <v>1136</v>
      </c>
      <c r="D28" s="41">
        <v>215</v>
      </c>
      <c r="E28" s="41">
        <v>215</v>
      </c>
      <c r="F28" s="41">
        <v>215</v>
      </c>
    </row>
    <row r="29" spans="1:6" ht="15.75">
      <c r="A29" s="98" t="s">
        <v>1140</v>
      </c>
      <c r="B29" s="40" t="s">
        <v>966</v>
      </c>
      <c r="C29" s="40" t="s">
        <v>964</v>
      </c>
      <c r="D29" s="124">
        <f>SUM(D30:D33)</f>
        <v>69364.700000000012</v>
      </c>
      <c r="E29" s="124">
        <f>SUM(E30:E33)</f>
        <v>88791.3</v>
      </c>
      <c r="F29" s="124">
        <f>SUM(F30:F33)</f>
        <v>91558.8</v>
      </c>
    </row>
    <row r="30" spans="1:6" ht="15.75">
      <c r="A30" s="59" t="s">
        <v>451</v>
      </c>
      <c r="B30" s="111" t="s">
        <v>966</v>
      </c>
      <c r="C30" s="111" t="s">
        <v>961</v>
      </c>
      <c r="D30" s="41">
        <v>300</v>
      </c>
      <c r="E30" s="41">
        <v>6998</v>
      </c>
      <c r="F30" s="41">
        <v>300</v>
      </c>
    </row>
    <row r="31" spans="1:6" ht="15.75">
      <c r="A31" s="107" t="s">
        <v>978</v>
      </c>
      <c r="B31" s="111" t="s">
        <v>966</v>
      </c>
      <c r="C31" s="111" t="s">
        <v>962</v>
      </c>
      <c r="D31" s="41">
        <v>21353.200000000001</v>
      </c>
      <c r="E31" s="41">
        <v>35480.800000000003</v>
      </c>
      <c r="F31" s="41">
        <v>35480.800000000003</v>
      </c>
    </row>
    <row r="32" spans="1:6" ht="15.75">
      <c r="A32" s="107" t="s">
        <v>146</v>
      </c>
      <c r="B32" s="111" t="s">
        <v>966</v>
      </c>
      <c r="C32" s="111" t="s">
        <v>963</v>
      </c>
      <c r="D32" s="41">
        <v>5996.7</v>
      </c>
      <c r="E32" s="41">
        <v>2594</v>
      </c>
      <c r="F32" s="41">
        <v>2661.8</v>
      </c>
    </row>
    <row r="33" spans="1:6" ht="31.5">
      <c r="A33" s="45" t="s">
        <v>946</v>
      </c>
      <c r="B33" s="111" t="s">
        <v>966</v>
      </c>
      <c r="C33" s="111" t="s">
        <v>966</v>
      </c>
      <c r="D33" s="41">
        <v>41714.800000000003</v>
      </c>
      <c r="E33" s="41">
        <v>43718.5</v>
      </c>
      <c r="F33" s="41">
        <v>53116.2</v>
      </c>
    </row>
    <row r="34" spans="1:6" ht="15.75">
      <c r="A34" s="98" t="s">
        <v>1141</v>
      </c>
      <c r="B34" s="40" t="s">
        <v>968</v>
      </c>
      <c r="C34" s="40" t="s">
        <v>964</v>
      </c>
      <c r="D34" s="124">
        <f>SUM(D35:D40)</f>
        <v>794964.9</v>
      </c>
      <c r="E34" s="124">
        <f>SUM(E35:E40)</f>
        <v>814639.50000000012</v>
      </c>
      <c r="F34" s="124">
        <f>SUM(F35:F40)</f>
        <v>718077.8</v>
      </c>
    </row>
    <row r="35" spans="1:6" ht="15.75">
      <c r="A35" s="107" t="s">
        <v>871</v>
      </c>
      <c r="B35" s="111" t="s">
        <v>968</v>
      </c>
      <c r="C35" s="111" t="s">
        <v>961</v>
      </c>
      <c r="D35" s="41">
        <v>186389.4</v>
      </c>
      <c r="E35" s="41">
        <v>284250.09999999998</v>
      </c>
      <c r="F35" s="41">
        <v>186230.3</v>
      </c>
    </row>
    <row r="36" spans="1:6" ht="15.75">
      <c r="A36" s="107" t="s">
        <v>1142</v>
      </c>
      <c r="B36" s="111" t="s">
        <v>968</v>
      </c>
      <c r="C36" s="111" t="s">
        <v>962</v>
      </c>
      <c r="D36" s="41">
        <v>509205.19999999995</v>
      </c>
      <c r="E36" s="41">
        <v>435118.9</v>
      </c>
      <c r="F36" s="41">
        <v>438353.39999999997</v>
      </c>
    </row>
    <row r="37" spans="1:6" ht="15.75">
      <c r="A37" s="107" t="s">
        <v>950</v>
      </c>
      <c r="B37" s="111" t="s">
        <v>968</v>
      </c>
      <c r="C37" s="111" t="s">
        <v>963</v>
      </c>
      <c r="D37" s="41">
        <v>65107.299999999996</v>
      </c>
      <c r="E37" s="41">
        <v>62732.3</v>
      </c>
      <c r="F37" s="41">
        <v>61097.899999999994</v>
      </c>
    </row>
    <row r="38" spans="1:6" ht="47.25">
      <c r="A38" s="28" t="s">
        <v>762</v>
      </c>
      <c r="B38" s="111" t="s">
        <v>968</v>
      </c>
      <c r="C38" s="111" t="s">
        <v>966</v>
      </c>
      <c r="D38" s="41">
        <v>80</v>
      </c>
      <c r="E38" s="41">
        <v>0</v>
      </c>
      <c r="F38" s="41">
        <v>0</v>
      </c>
    </row>
    <row r="39" spans="1:6" ht="31.5">
      <c r="A39" s="107" t="s">
        <v>1143</v>
      </c>
      <c r="B39" s="111" t="s">
        <v>968</v>
      </c>
      <c r="C39" s="111" t="s">
        <v>968</v>
      </c>
      <c r="D39" s="41">
        <v>13409.199999999999</v>
      </c>
      <c r="E39" s="41">
        <v>11764.4</v>
      </c>
      <c r="F39" s="41">
        <v>11764.4</v>
      </c>
    </row>
    <row r="40" spans="1:6" ht="15.75">
      <c r="A40" s="107" t="s">
        <v>434</v>
      </c>
      <c r="B40" s="111" t="s">
        <v>968</v>
      </c>
      <c r="C40" s="111" t="s">
        <v>1133</v>
      </c>
      <c r="D40" s="41">
        <v>20773.8</v>
      </c>
      <c r="E40" s="41">
        <v>20773.8</v>
      </c>
      <c r="F40" s="41">
        <v>20631.8</v>
      </c>
    </row>
    <row r="41" spans="1:6" ht="15.75">
      <c r="A41" s="98" t="s">
        <v>574</v>
      </c>
      <c r="B41" s="40" t="s">
        <v>1138</v>
      </c>
      <c r="C41" s="40" t="s">
        <v>964</v>
      </c>
      <c r="D41" s="124">
        <f>SUM(D42:D43)</f>
        <v>50764.299999999996</v>
      </c>
      <c r="E41" s="124">
        <f>SUM(E42:E43)</f>
        <v>50719.7</v>
      </c>
      <c r="F41" s="124">
        <f>SUM(F42:F43)</f>
        <v>51320.799999999988</v>
      </c>
    </row>
    <row r="42" spans="1:6" ht="15.75">
      <c r="A42" s="107" t="s">
        <v>947</v>
      </c>
      <c r="B42" s="111" t="s">
        <v>1138</v>
      </c>
      <c r="C42" s="111" t="s">
        <v>961</v>
      </c>
      <c r="D42" s="41">
        <v>42559.6</v>
      </c>
      <c r="E42" s="41">
        <v>42515</v>
      </c>
      <c r="F42" s="41">
        <v>43116.099999999991</v>
      </c>
    </row>
    <row r="43" spans="1:6" ht="31.5">
      <c r="A43" s="56" t="s">
        <v>233</v>
      </c>
      <c r="B43" s="111" t="s">
        <v>1138</v>
      </c>
      <c r="C43" s="111" t="s">
        <v>965</v>
      </c>
      <c r="D43" s="41">
        <v>8204.6999999999989</v>
      </c>
      <c r="E43" s="41">
        <v>8204.6999999999989</v>
      </c>
      <c r="F43" s="41">
        <v>8204.6999999999989</v>
      </c>
    </row>
    <row r="44" spans="1:6" ht="15.75">
      <c r="A44" s="98" t="s">
        <v>1144</v>
      </c>
      <c r="B44" s="40" t="s">
        <v>1134</v>
      </c>
      <c r="C44" s="40" t="s">
        <v>964</v>
      </c>
      <c r="D44" s="124">
        <f>SUM(D45:D48)</f>
        <v>367567.8</v>
      </c>
      <c r="E44" s="124">
        <f>SUM(E45:E48)</f>
        <v>349869.39999999997</v>
      </c>
      <c r="F44" s="124">
        <f>SUM(F45:F48)</f>
        <v>356989.69999999995</v>
      </c>
    </row>
    <row r="45" spans="1:6" ht="15.75">
      <c r="A45" s="107" t="s">
        <v>1145</v>
      </c>
      <c r="B45" s="111" t="s">
        <v>1134</v>
      </c>
      <c r="C45" s="111" t="s">
        <v>962</v>
      </c>
      <c r="D45" s="41">
        <v>28997.1</v>
      </c>
      <c r="E45" s="41">
        <v>29082.799999999999</v>
      </c>
      <c r="F45" s="41">
        <v>29172</v>
      </c>
    </row>
    <row r="46" spans="1:6" ht="15.75">
      <c r="A46" s="107" t="s">
        <v>1146</v>
      </c>
      <c r="B46" s="111" t="s">
        <v>1134</v>
      </c>
      <c r="C46" s="111" t="s">
        <v>963</v>
      </c>
      <c r="D46" s="41">
        <v>203690.7</v>
      </c>
      <c r="E46" s="41">
        <v>184276.6</v>
      </c>
      <c r="F46" s="41">
        <v>189405</v>
      </c>
    </row>
    <row r="47" spans="1:6" ht="15.75">
      <c r="A47" s="107" t="s">
        <v>388</v>
      </c>
      <c r="B47" s="111" t="s">
        <v>1134</v>
      </c>
      <c r="C47" s="111" t="s">
        <v>965</v>
      </c>
      <c r="D47" s="41">
        <v>118825.90000000001</v>
      </c>
      <c r="E47" s="41">
        <v>120655.90000000001</v>
      </c>
      <c r="F47" s="41">
        <v>122558.59999999999</v>
      </c>
    </row>
    <row r="48" spans="1:6" ht="31.5">
      <c r="A48" s="107" t="s">
        <v>1147</v>
      </c>
      <c r="B48" s="111" t="s">
        <v>1134</v>
      </c>
      <c r="C48" s="111" t="s">
        <v>967</v>
      </c>
      <c r="D48" s="41">
        <v>16054.1</v>
      </c>
      <c r="E48" s="41">
        <v>15854.1</v>
      </c>
      <c r="F48" s="41">
        <v>15854.1</v>
      </c>
    </row>
    <row r="49" spans="1:6" ht="15.75">
      <c r="A49" s="43" t="s">
        <v>387</v>
      </c>
      <c r="B49" s="112" t="s">
        <v>1139</v>
      </c>
      <c r="C49" s="112" t="s">
        <v>964</v>
      </c>
      <c r="D49" s="124">
        <f>SUM(D50)</f>
        <v>17048.600000000002</v>
      </c>
      <c r="E49" s="124">
        <f>SUM(E50)</f>
        <v>87074</v>
      </c>
      <c r="F49" s="124">
        <f>SUM(F50)</f>
        <v>77100.3</v>
      </c>
    </row>
    <row r="50" spans="1:6" ht="15.75">
      <c r="A50" s="107" t="s">
        <v>250</v>
      </c>
      <c r="B50" s="111" t="s">
        <v>1139</v>
      </c>
      <c r="C50" s="111" t="s">
        <v>962</v>
      </c>
      <c r="D50" s="41">
        <v>17048.600000000002</v>
      </c>
      <c r="E50" s="41">
        <v>87074</v>
      </c>
      <c r="F50" s="41">
        <v>77100.3</v>
      </c>
    </row>
    <row r="51" spans="1:6" ht="60">
      <c r="A51" s="44" t="s">
        <v>948</v>
      </c>
      <c r="B51" s="40" t="s">
        <v>803</v>
      </c>
      <c r="C51" s="40" t="s">
        <v>964</v>
      </c>
      <c r="D51" s="46">
        <f>SUM(D52:D53)</f>
        <v>67246</v>
      </c>
      <c r="E51" s="46">
        <f>SUM(E52:E53)</f>
        <v>21797</v>
      </c>
      <c r="F51" s="46">
        <f>SUM(F52:F53)</f>
        <v>21797</v>
      </c>
    </row>
    <row r="52" spans="1:6" ht="47.25">
      <c r="A52" s="62" t="s">
        <v>949</v>
      </c>
      <c r="B52" s="111" t="s">
        <v>803</v>
      </c>
      <c r="C52" s="111" t="s">
        <v>961</v>
      </c>
      <c r="D52" s="41">
        <v>27246</v>
      </c>
      <c r="E52" s="41">
        <v>21797</v>
      </c>
      <c r="F52" s="41">
        <v>21797</v>
      </c>
    </row>
    <row r="53" spans="1:6" ht="15.75">
      <c r="A53" s="45" t="s">
        <v>367</v>
      </c>
      <c r="B53" s="111" t="s">
        <v>803</v>
      </c>
      <c r="C53" s="111" t="s">
        <v>962</v>
      </c>
      <c r="D53" s="41">
        <v>40000</v>
      </c>
      <c r="E53" s="41">
        <v>0</v>
      </c>
      <c r="F53" s="41">
        <v>0</v>
      </c>
    </row>
    <row r="54" spans="1:6" ht="15.75">
      <c r="A54" s="64" t="s">
        <v>178</v>
      </c>
      <c r="B54" s="91"/>
      <c r="C54" s="91"/>
      <c r="D54" s="46">
        <f>SUM(D9+D18+D20+D24+D29+D34+D41+D44+D49+D51)</f>
        <v>1538474.7000000002</v>
      </c>
      <c r="E54" s="46">
        <f>SUM(E9+E18+E20+E24+E29+E34+E41+E44+E49+E51)</f>
        <v>1585986</v>
      </c>
      <c r="F54" s="46">
        <f>SUM(F9+F18+F20+F24+F29+F34+F41+F44+F49+F51)</f>
        <v>1490424.7000000002</v>
      </c>
    </row>
  </sheetData>
  <mergeCells count="1">
    <mergeCell ref="A6:F6"/>
  </mergeCells>
  <phoneticPr fontId="7" type="noConversion"/>
  <pageMargins left="0.7" right="0.18" top="0.33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1"/>
  <sheetViews>
    <sheetView topLeftCell="A706" workbookViewId="0">
      <selection activeCell="H133" sqref="H133:I133"/>
    </sheetView>
  </sheetViews>
  <sheetFormatPr defaultRowHeight="12.75"/>
  <cols>
    <col min="1" max="1" width="44.7109375" customWidth="1"/>
    <col min="2" max="2" width="4.5703125" customWidth="1"/>
    <col min="3" max="3" width="4.42578125" customWidth="1"/>
    <col min="4" max="4" width="5.7109375" customWidth="1"/>
    <col min="5" max="5" width="13.7109375" customWidth="1"/>
    <col min="6" max="6" width="5.140625" customWidth="1"/>
    <col min="7" max="7" width="13.28515625" customWidth="1"/>
    <col min="8" max="8" width="13.42578125" customWidth="1"/>
    <col min="9" max="9" width="13" customWidth="1"/>
  </cols>
  <sheetData>
    <row r="1" spans="1:9">
      <c r="G1" s="11"/>
      <c r="I1" s="38" t="s">
        <v>405</v>
      </c>
    </row>
    <row r="2" spans="1:9">
      <c r="G2" s="11"/>
      <c r="I2" s="11" t="s">
        <v>390</v>
      </c>
    </row>
    <row r="3" spans="1:9">
      <c r="C3" s="27"/>
      <c r="D3" s="27"/>
      <c r="E3" s="27"/>
      <c r="F3" s="27"/>
      <c r="G3" s="11"/>
      <c r="I3" s="11" t="s">
        <v>1128</v>
      </c>
    </row>
    <row r="4" spans="1:9">
      <c r="C4" s="27"/>
      <c r="D4" s="27"/>
      <c r="E4" s="27"/>
      <c r="F4" s="27"/>
      <c r="G4" s="11"/>
      <c r="I4" s="11" t="s">
        <v>404</v>
      </c>
    </row>
    <row r="5" spans="1:9">
      <c r="C5" s="27"/>
      <c r="D5" s="27"/>
      <c r="E5" s="27"/>
      <c r="F5" s="27"/>
      <c r="G5" s="11"/>
      <c r="I5" s="11" t="s">
        <v>1017</v>
      </c>
    </row>
    <row r="6" spans="1:9">
      <c r="C6" s="27"/>
      <c r="D6" s="27"/>
      <c r="E6" s="27"/>
      <c r="F6" s="27"/>
      <c r="G6" s="11"/>
      <c r="I6" s="11"/>
    </row>
    <row r="7" spans="1:9" ht="33" customHeight="1">
      <c r="A7" s="218" t="s">
        <v>406</v>
      </c>
      <c r="B7" s="218"/>
      <c r="C7" s="218"/>
      <c r="D7" s="218"/>
      <c r="E7" s="218"/>
      <c r="F7" s="218"/>
      <c r="G7" s="218"/>
      <c r="H7" s="218"/>
      <c r="I7" s="218"/>
    </row>
    <row r="8" spans="1:9" ht="12.75" customHeight="1">
      <c r="A8" s="2"/>
      <c r="B8" s="2"/>
      <c r="C8" s="2"/>
      <c r="D8" s="2"/>
      <c r="E8" s="2"/>
      <c r="F8" s="2"/>
      <c r="G8" s="3" t="s">
        <v>1027</v>
      </c>
    </row>
    <row r="9" spans="1:9" ht="65.25" customHeight="1">
      <c r="A9" s="123"/>
      <c r="B9" s="65" t="s">
        <v>369</v>
      </c>
      <c r="C9" s="65" t="s">
        <v>1029</v>
      </c>
      <c r="D9" s="65" t="s">
        <v>342</v>
      </c>
      <c r="E9" s="65" t="s">
        <v>343</v>
      </c>
      <c r="F9" s="65" t="s">
        <v>176</v>
      </c>
      <c r="G9" s="183" t="s">
        <v>836</v>
      </c>
      <c r="H9" s="183" t="s">
        <v>1088</v>
      </c>
      <c r="I9" s="183" t="s">
        <v>1018</v>
      </c>
    </row>
    <row r="10" spans="1:9" ht="31.5">
      <c r="A10" s="80" t="s">
        <v>1149</v>
      </c>
      <c r="B10" s="58" t="s">
        <v>713</v>
      </c>
      <c r="C10" s="73"/>
      <c r="D10" s="73"/>
      <c r="E10" s="141"/>
      <c r="F10" s="73"/>
      <c r="G10" s="82">
        <f>SUM(G11)</f>
        <v>3923.3</v>
      </c>
      <c r="H10" s="82">
        <f>SUM(H11)</f>
        <v>3923.3</v>
      </c>
      <c r="I10" s="82">
        <f>SUM(I11)</f>
        <v>3923.3</v>
      </c>
    </row>
    <row r="11" spans="1:9" ht="31.5">
      <c r="A11" s="83" t="s">
        <v>960</v>
      </c>
      <c r="B11" s="84" t="s">
        <v>713</v>
      </c>
      <c r="C11" s="85" t="s">
        <v>961</v>
      </c>
      <c r="D11" s="85" t="s">
        <v>964</v>
      </c>
      <c r="E11" s="142"/>
      <c r="F11" s="85"/>
      <c r="G11" s="99">
        <f>G12+G21</f>
        <v>3923.3</v>
      </c>
      <c r="H11" s="99">
        <f>H12+H21</f>
        <v>3923.3</v>
      </c>
      <c r="I11" s="99">
        <f>I12+I21</f>
        <v>3923.3</v>
      </c>
    </row>
    <row r="12" spans="1:9" ht="78.75">
      <c r="A12" s="87" t="s">
        <v>160</v>
      </c>
      <c r="B12" s="88" t="s">
        <v>713</v>
      </c>
      <c r="C12" s="89" t="s">
        <v>961</v>
      </c>
      <c r="D12" s="89" t="s">
        <v>963</v>
      </c>
      <c r="E12" s="143"/>
      <c r="F12" s="89"/>
      <c r="G12" s="92">
        <f>SUM(G13)</f>
        <v>3264.3</v>
      </c>
      <c r="H12" s="92">
        <f>SUM(H13)</f>
        <v>3264.3</v>
      </c>
      <c r="I12" s="92">
        <f>SUM(I13)</f>
        <v>3264.3</v>
      </c>
    </row>
    <row r="13" spans="1:9" ht="15.75">
      <c r="A13" s="62" t="s">
        <v>573</v>
      </c>
      <c r="B13" s="81" t="s">
        <v>713</v>
      </c>
      <c r="C13" s="91" t="s">
        <v>961</v>
      </c>
      <c r="D13" s="91" t="s">
        <v>963</v>
      </c>
      <c r="E13" s="139" t="s">
        <v>456</v>
      </c>
      <c r="F13" s="91"/>
      <c r="G13" s="60">
        <f>SUM(G19+G14)</f>
        <v>3264.3</v>
      </c>
      <c r="H13" s="60">
        <f>SUM(H19+H14)</f>
        <v>3264.3</v>
      </c>
      <c r="I13" s="60">
        <f>SUM(I19+I14)</f>
        <v>3264.3</v>
      </c>
    </row>
    <row r="14" spans="1:9" ht="15.75">
      <c r="A14" s="62" t="s">
        <v>564</v>
      </c>
      <c r="B14" s="81" t="s">
        <v>713</v>
      </c>
      <c r="C14" s="91" t="s">
        <v>961</v>
      </c>
      <c r="D14" s="91" t="s">
        <v>963</v>
      </c>
      <c r="E14" s="109" t="s">
        <v>457</v>
      </c>
      <c r="F14" s="91"/>
      <c r="G14" s="53">
        <f>SUM(G15)</f>
        <v>2040.8</v>
      </c>
      <c r="H14" s="53">
        <f>SUM(H15)</f>
        <v>2040.8</v>
      </c>
      <c r="I14" s="53">
        <f>SUM(I15)</f>
        <v>2040.8</v>
      </c>
    </row>
    <row r="15" spans="1:9" ht="31.5">
      <c r="A15" s="59" t="s">
        <v>555</v>
      </c>
      <c r="B15" s="81" t="s">
        <v>713</v>
      </c>
      <c r="C15" s="91" t="s">
        <v>961</v>
      </c>
      <c r="D15" s="91" t="s">
        <v>963</v>
      </c>
      <c r="E15" s="109" t="s">
        <v>528</v>
      </c>
      <c r="F15" s="91"/>
      <c r="G15" s="53">
        <f>SUM(G16+G17+G18)</f>
        <v>2040.8</v>
      </c>
      <c r="H15" s="53">
        <f>SUM(H16+H17+H18)</f>
        <v>2040.8</v>
      </c>
      <c r="I15" s="53">
        <f>SUM(I16+I17+I18)</f>
        <v>2040.8</v>
      </c>
    </row>
    <row r="16" spans="1:9" ht="94.5">
      <c r="A16" s="59" t="s">
        <v>1058</v>
      </c>
      <c r="B16" s="81" t="s">
        <v>713</v>
      </c>
      <c r="C16" s="91" t="s">
        <v>961</v>
      </c>
      <c r="D16" s="91" t="s">
        <v>963</v>
      </c>
      <c r="E16" s="109" t="s">
        <v>528</v>
      </c>
      <c r="F16" s="91" t="s">
        <v>1087</v>
      </c>
      <c r="G16" s="53">
        <v>1909.5</v>
      </c>
      <c r="H16" s="53">
        <v>1909.5</v>
      </c>
      <c r="I16" s="53">
        <v>1909.5</v>
      </c>
    </row>
    <row r="17" spans="1:9" ht="31.5">
      <c r="A17" s="59" t="s">
        <v>1150</v>
      </c>
      <c r="B17" s="81" t="s">
        <v>713</v>
      </c>
      <c r="C17" s="91" t="s">
        <v>961</v>
      </c>
      <c r="D17" s="91" t="s">
        <v>963</v>
      </c>
      <c r="E17" s="109" t="s">
        <v>528</v>
      </c>
      <c r="F17" s="91" t="s">
        <v>1151</v>
      </c>
      <c r="G17" s="53">
        <v>131</v>
      </c>
      <c r="H17" s="53">
        <v>131</v>
      </c>
      <c r="I17" s="53">
        <v>131</v>
      </c>
    </row>
    <row r="18" spans="1:9" ht="15.75">
      <c r="A18" s="59" t="s">
        <v>452</v>
      </c>
      <c r="B18" s="81" t="s">
        <v>713</v>
      </c>
      <c r="C18" s="91" t="s">
        <v>961</v>
      </c>
      <c r="D18" s="91" t="s">
        <v>963</v>
      </c>
      <c r="E18" s="109" t="s">
        <v>528</v>
      </c>
      <c r="F18" s="91" t="s">
        <v>453</v>
      </c>
      <c r="G18" s="53">
        <v>0.3</v>
      </c>
      <c r="H18" s="53">
        <v>0.3</v>
      </c>
      <c r="I18" s="53">
        <v>0.3</v>
      </c>
    </row>
    <row r="19" spans="1:9" ht="31.5">
      <c r="A19" s="59" t="s">
        <v>162</v>
      </c>
      <c r="B19" s="81" t="s">
        <v>713</v>
      </c>
      <c r="C19" s="91" t="s">
        <v>961</v>
      </c>
      <c r="D19" s="91" t="s">
        <v>963</v>
      </c>
      <c r="E19" s="109" t="s">
        <v>460</v>
      </c>
      <c r="F19" s="91"/>
      <c r="G19" s="53">
        <f>SUM(G20)</f>
        <v>1223.5</v>
      </c>
      <c r="H19" s="53">
        <f>SUM(H20)</f>
        <v>1223.5</v>
      </c>
      <c r="I19" s="53">
        <f>SUM(I20)</f>
        <v>1223.5</v>
      </c>
    </row>
    <row r="20" spans="1:9" ht="94.5">
      <c r="A20" s="59" t="s">
        <v>1058</v>
      </c>
      <c r="B20" s="81" t="s">
        <v>713</v>
      </c>
      <c r="C20" s="91" t="s">
        <v>961</v>
      </c>
      <c r="D20" s="91" t="s">
        <v>963</v>
      </c>
      <c r="E20" s="109" t="s">
        <v>460</v>
      </c>
      <c r="F20" s="91" t="s">
        <v>1087</v>
      </c>
      <c r="G20" s="53">
        <v>1223.5</v>
      </c>
      <c r="H20" s="53">
        <v>1223.5</v>
      </c>
      <c r="I20" s="53">
        <v>1223.5</v>
      </c>
    </row>
    <row r="21" spans="1:9" ht="31.5">
      <c r="A21" s="87" t="s">
        <v>970</v>
      </c>
      <c r="B21" s="88" t="s">
        <v>713</v>
      </c>
      <c r="C21" s="89" t="s">
        <v>961</v>
      </c>
      <c r="D21" s="89" t="s">
        <v>161</v>
      </c>
      <c r="E21" s="143"/>
      <c r="F21" s="89"/>
      <c r="G21" s="92">
        <f>SUM(G22)</f>
        <v>659</v>
      </c>
      <c r="H21" s="92">
        <f>SUM(H22)</f>
        <v>659</v>
      </c>
      <c r="I21" s="92">
        <f>SUM(I22)</f>
        <v>659</v>
      </c>
    </row>
    <row r="22" spans="1:9" ht="15.75">
      <c r="A22" s="62" t="s">
        <v>573</v>
      </c>
      <c r="B22" s="81" t="s">
        <v>713</v>
      </c>
      <c r="C22" s="91" t="s">
        <v>961</v>
      </c>
      <c r="D22" s="91" t="s">
        <v>161</v>
      </c>
      <c r="E22" s="139" t="s">
        <v>456</v>
      </c>
      <c r="F22" s="89"/>
      <c r="G22" s="60">
        <f>SUM(G23+G31)</f>
        <v>659</v>
      </c>
      <c r="H22" s="60">
        <f>SUM(H23+H31)</f>
        <v>659</v>
      </c>
      <c r="I22" s="60">
        <f>SUM(I23+I31)</f>
        <v>659</v>
      </c>
    </row>
    <row r="23" spans="1:9" ht="15.75">
      <c r="A23" s="62" t="s">
        <v>564</v>
      </c>
      <c r="B23" s="81" t="s">
        <v>713</v>
      </c>
      <c r="C23" s="91" t="s">
        <v>961</v>
      </c>
      <c r="D23" s="91" t="s">
        <v>161</v>
      </c>
      <c r="E23" s="109" t="s">
        <v>457</v>
      </c>
      <c r="F23" s="91"/>
      <c r="G23" s="53">
        <f>SUM(G24+G29)</f>
        <v>563</v>
      </c>
      <c r="H23" s="53">
        <f>SUM(H24+H29)</f>
        <v>563</v>
      </c>
      <c r="I23" s="53">
        <f>SUM(I24+I29)</f>
        <v>563</v>
      </c>
    </row>
    <row r="24" spans="1:9" ht="31.5">
      <c r="A24" s="59" t="s">
        <v>1336</v>
      </c>
      <c r="B24" s="81" t="s">
        <v>713</v>
      </c>
      <c r="C24" s="91" t="s">
        <v>961</v>
      </c>
      <c r="D24" s="91" t="s">
        <v>161</v>
      </c>
      <c r="E24" s="140" t="s">
        <v>551</v>
      </c>
      <c r="F24" s="89"/>
      <c r="G24" s="60">
        <f>SUM(G25+G27)</f>
        <v>213</v>
      </c>
      <c r="H24" s="60">
        <f>SUM(H25+H27)</f>
        <v>213</v>
      </c>
      <c r="I24" s="60">
        <f>SUM(I25+I27)</f>
        <v>213</v>
      </c>
    </row>
    <row r="25" spans="1:9" ht="31.5">
      <c r="A25" s="50" t="s">
        <v>431</v>
      </c>
      <c r="B25" s="81" t="s">
        <v>713</v>
      </c>
      <c r="C25" s="91" t="s">
        <v>961</v>
      </c>
      <c r="D25" s="91" t="s">
        <v>161</v>
      </c>
      <c r="E25" s="140" t="s">
        <v>553</v>
      </c>
      <c r="F25" s="91"/>
      <c r="G25" s="60">
        <f>SUM(G26)</f>
        <v>173</v>
      </c>
      <c r="H25" s="60">
        <f>SUM(H26)</f>
        <v>173</v>
      </c>
      <c r="I25" s="60">
        <f>SUM(I26)</f>
        <v>173</v>
      </c>
    </row>
    <row r="26" spans="1:9" ht="31.5">
      <c r="A26" s="59" t="s">
        <v>1059</v>
      </c>
      <c r="B26" s="81" t="s">
        <v>713</v>
      </c>
      <c r="C26" s="91" t="s">
        <v>961</v>
      </c>
      <c r="D26" s="91" t="s">
        <v>161</v>
      </c>
      <c r="E26" s="140" t="s">
        <v>553</v>
      </c>
      <c r="F26" s="91" t="s">
        <v>1060</v>
      </c>
      <c r="G26" s="53">
        <v>173</v>
      </c>
      <c r="H26" s="53">
        <v>173</v>
      </c>
      <c r="I26" s="53">
        <v>173</v>
      </c>
    </row>
    <row r="27" spans="1:9" ht="31.5">
      <c r="A27" s="59" t="s">
        <v>365</v>
      </c>
      <c r="B27" s="81" t="s">
        <v>713</v>
      </c>
      <c r="C27" s="91" t="s">
        <v>961</v>
      </c>
      <c r="D27" s="91" t="s">
        <v>161</v>
      </c>
      <c r="E27" s="140" t="s">
        <v>554</v>
      </c>
      <c r="F27" s="91"/>
      <c r="G27" s="60">
        <f>SUM(G28)</f>
        <v>40</v>
      </c>
      <c r="H27" s="60">
        <f>SUM(H28)</f>
        <v>40</v>
      </c>
      <c r="I27" s="60">
        <f>SUM(I28)</f>
        <v>40</v>
      </c>
    </row>
    <row r="28" spans="1:9" ht="31.5">
      <c r="A28" s="59" t="s">
        <v>1150</v>
      </c>
      <c r="B28" s="81" t="s">
        <v>713</v>
      </c>
      <c r="C28" s="91" t="s">
        <v>961</v>
      </c>
      <c r="D28" s="91" t="s">
        <v>161</v>
      </c>
      <c r="E28" s="140" t="s">
        <v>554</v>
      </c>
      <c r="F28" s="91" t="s">
        <v>1151</v>
      </c>
      <c r="G28" s="60">
        <v>40</v>
      </c>
      <c r="H28" s="60">
        <v>40</v>
      </c>
      <c r="I28" s="60">
        <v>40</v>
      </c>
    </row>
    <row r="29" spans="1:9" ht="63">
      <c r="A29" s="62" t="s">
        <v>1106</v>
      </c>
      <c r="B29" s="81" t="s">
        <v>713</v>
      </c>
      <c r="C29" s="91" t="s">
        <v>961</v>
      </c>
      <c r="D29" s="91" t="s">
        <v>161</v>
      </c>
      <c r="E29" s="109" t="s">
        <v>1082</v>
      </c>
      <c r="F29" s="91"/>
      <c r="G29" s="60">
        <f>SUM(G30)</f>
        <v>350</v>
      </c>
      <c r="H29" s="60">
        <f>SUM(H30)</f>
        <v>350</v>
      </c>
      <c r="I29" s="60">
        <f>SUM(I30)</f>
        <v>350</v>
      </c>
    </row>
    <row r="30" spans="1:9" ht="31.5">
      <c r="A30" s="59" t="s">
        <v>1150</v>
      </c>
      <c r="B30" s="81" t="s">
        <v>713</v>
      </c>
      <c r="C30" s="91" t="s">
        <v>961</v>
      </c>
      <c r="D30" s="91" t="s">
        <v>161</v>
      </c>
      <c r="E30" s="109" t="s">
        <v>1082</v>
      </c>
      <c r="F30" s="91" t="s">
        <v>1151</v>
      </c>
      <c r="G30" s="60">
        <v>350</v>
      </c>
      <c r="H30" s="60">
        <v>350</v>
      </c>
      <c r="I30" s="60">
        <v>350</v>
      </c>
    </row>
    <row r="31" spans="1:9" ht="47.25">
      <c r="A31" s="50" t="s">
        <v>428</v>
      </c>
      <c r="B31" s="81" t="s">
        <v>713</v>
      </c>
      <c r="C31" s="91" t="s">
        <v>961</v>
      </c>
      <c r="D31" s="91" t="s">
        <v>161</v>
      </c>
      <c r="E31" s="109" t="s">
        <v>411</v>
      </c>
      <c r="F31" s="91"/>
      <c r="G31" s="60">
        <f t="shared" ref="G31:I32" si="0">SUM(G32)</f>
        <v>96</v>
      </c>
      <c r="H31" s="60">
        <f t="shared" si="0"/>
        <v>96</v>
      </c>
      <c r="I31" s="60">
        <f t="shared" si="0"/>
        <v>96</v>
      </c>
    </row>
    <row r="32" spans="1:9" ht="110.25">
      <c r="A32" s="50" t="s">
        <v>429</v>
      </c>
      <c r="B32" s="81" t="s">
        <v>713</v>
      </c>
      <c r="C32" s="91" t="s">
        <v>961</v>
      </c>
      <c r="D32" s="91" t="s">
        <v>161</v>
      </c>
      <c r="E32" s="109" t="s">
        <v>412</v>
      </c>
      <c r="F32" s="91"/>
      <c r="G32" s="53">
        <f t="shared" si="0"/>
        <v>96</v>
      </c>
      <c r="H32" s="53">
        <f t="shared" si="0"/>
        <v>96</v>
      </c>
      <c r="I32" s="53">
        <f t="shared" si="0"/>
        <v>96</v>
      </c>
    </row>
    <row r="33" spans="1:9" ht="31.5">
      <c r="A33" s="59" t="s">
        <v>1059</v>
      </c>
      <c r="B33" s="81" t="s">
        <v>713</v>
      </c>
      <c r="C33" s="91" t="s">
        <v>961</v>
      </c>
      <c r="D33" s="91" t="s">
        <v>161</v>
      </c>
      <c r="E33" s="109" t="s">
        <v>412</v>
      </c>
      <c r="F33" s="91" t="s">
        <v>1060</v>
      </c>
      <c r="G33" s="53">
        <v>96</v>
      </c>
      <c r="H33" s="53">
        <v>96</v>
      </c>
      <c r="I33" s="53">
        <v>96</v>
      </c>
    </row>
    <row r="34" spans="1:9" ht="31.5">
      <c r="A34" s="49" t="s">
        <v>1026</v>
      </c>
      <c r="B34" s="61" t="s">
        <v>714</v>
      </c>
      <c r="C34" s="61"/>
      <c r="D34" s="61"/>
      <c r="E34" s="138"/>
      <c r="F34" s="61"/>
      <c r="G34" s="63">
        <f>SUM(G35+G59+G66+G102+G96)</f>
        <v>185807.9</v>
      </c>
      <c r="H34" s="63">
        <f>SUM(H35+H59+H66+H102+H96)</f>
        <v>134000.5</v>
      </c>
      <c r="I34" s="63">
        <f>SUM(I35+I59+I66+I102+I96)</f>
        <v>134289.60000000001</v>
      </c>
    </row>
    <row r="35" spans="1:9" ht="15.75">
      <c r="A35" s="83" t="s">
        <v>960</v>
      </c>
      <c r="B35" s="85" t="s">
        <v>714</v>
      </c>
      <c r="C35" s="85" t="s">
        <v>961</v>
      </c>
      <c r="D35" s="85" t="s">
        <v>964</v>
      </c>
      <c r="E35" s="142"/>
      <c r="F35" s="85"/>
      <c r="G35" s="93">
        <f>SUM(G36+G48+G53)</f>
        <v>18462.2</v>
      </c>
      <c r="H35" s="93">
        <f>SUM(H36+H48+H53)</f>
        <v>16662.2</v>
      </c>
      <c r="I35" s="93">
        <f>SUM(I36+I48+I53)</f>
        <v>16662.2</v>
      </c>
    </row>
    <row r="36" spans="1:9" ht="63">
      <c r="A36" s="87" t="s">
        <v>715</v>
      </c>
      <c r="B36" s="89" t="s">
        <v>714</v>
      </c>
      <c r="C36" s="89" t="s">
        <v>961</v>
      </c>
      <c r="D36" s="89" t="s">
        <v>967</v>
      </c>
      <c r="E36" s="143"/>
      <c r="F36" s="89"/>
      <c r="G36" s="92">
        <f>SUM(G37)</f>
        <v>16962.2</v>
      </c>
      <c r="H36" s="92">
        <f>SUM(H37)</f>
        <v>16662.2</v>
      </c>
      <c r="I36" s="92">
        <f>SUM(I37)</f>
        <v>16662.2</v>
      </c>
    </row>
    <row r="37" spans="1:9" ht="63">
      <c r="A37" s="62" t="s">
        <v>4</v>
      </c>
      <c r="B37" s="91" t="s">
        <v>714</v>
      </c>
      <c r="C37" s="91" t="s">
        <v>961</v>
      </c>
      <c r="D37" s="91" t="s">
        <v>967</v>
      </c>
      <c r="E37" s="139" t="s">
        <v>105</v>
      </c>
      <c r="F37" s="91"/>
      <c r="G37" s="60">
        <f>SUM(G38+G44)</f>
        <v>16962.2</v>
      </c>
      <c r="H37" s="60">
        <f>SUM(H38+H44)</f>
        <v>16662.2</v>
      </c>
      <c r="I37" s="60">
        <f>SUM(I38+I44)</f>
        <v>16662.2</v>
      </c>
    </row>
    <row r="38" spans="1:9" ht="47.25">
      <c r="A38" s="50" t="s">
        <v>421</v>
      </c>
      <c r="B38" s="91" t="s">
        <v>714</v>
      </c>
      <c r="C38" s="91" t="s">
        <v>961</v>
      </c>
      <c r="D38" s="91" t="s">
        <v>967</v>
      </c>
      <c r="E38" s="109" t="s">
        <v>106</v>
      </c>
      <c r="F38" s="91"/>
      <c r="G38" s="53">
        <f t="shared" ref="G38:I39" si="1">SUM(G39)</f>
        <v>16662.2</v>
      </c>
      <c r="H38" s="53">
        <f t="shared" si="1"/>
        <v>16662.2</v>
      </c>
      <c r="I38" s="53">
        <f t="shared" si="1"/>
        <v>16662.2</v>
      </c>
    </row>
    <row r="39" spans="1:9" ht="15.75">
      <c r="A39" s="50" t="s">
        <v>564</v>
      </c>
      <c r="B39" s="91" t="s">
        <v>714</v>
      </c>
      <c r="C39" s="91" t="s">
        <v>961</v>
      </c>
      <c r="D39" s="91" t="s">
        <v>967</v>
      </c>
      <c r="E39" s="109" t="s">
        <v>107</v>
      </c>
      <c r="F39" s="91"/>
      <c r="G39" s="53">
        <f t="shared" si="1"/>
        <v>16662.2</v>
      </c>
      <c r="H39" s="53">
        <f t="shared" si="1"/>
        <v>16662.2</v>
      </c>
      <c r="I39" s="53">
        <f t="shared" si="1"/>
        <v>16662.2</v>
      </c>
    </row>
    <row r="40" spans="1:9" ht="31.5">
      <c r="A40" s="62" t="s">
        <v>1020</v>
      </c>
      <c r="B40" s="91" t="s">
        <v>714</v>
      </c>
      <c r="C40" s="91" t="s">
        <v>961</v>
      </c>
      <c r="D40" s="91" t="s">
        <v>967</v>
      </c>
      <c r="E40" s="109" t="s">
        <v>528</v>
      </c>
      <c r="F40" s="91"/>
      <c r="G40" s="53">
        <f>SUM(G41:G43)</f>
        <v>16662.2</v>
      </c>
      <c r="H40" s="53">
        <f>SUM(H41:H43)</f>
        <v>16662.2</v>
      </c>
      <c r="I40" s="53">
        <f>SUM(I41:I43)</f>
        <v>16662.2</v>
      </c>
    </row>
    <row r="41" spans="1:9" ht="94.5">
      <c r="A41" s="59" t="s">
        <v>1058</v>
      </c>
      <c r="B41" s="91" t="s">
        <v>714</v>
      </c>
      <c r="C41" s="91" t="s">
        <v>961</v>
      </c>
      <c r="D41" s="91" t="s">
        <v>967</v>
      </c>
      <c r="E41" s="109" t="s">
        <v>528</v>
      </c>
      <c r="F41" s="91" t="s">
        <v>1087</v>
      </c>
      <c r="G41" s="53">
        <v>14532.1</v>
      </c>
      <c r="H41" s="53">
        <v>14532.1</v>
      </c>
      <c r="I41" s="53">
        <v>14532.1</v>
      </c>
    </row>
    <row r="42" spans="1:9" ht="31.5">
      <c r="A42" s="59" t="s">
        <v>1150</v>
      </c>
      <c r="B42" s="91" t="s">
        <v>714</v>
      </c>
      <c r="C42" s="91" t="s">
        <v>961</v>
      </c>
      <c r="D42" s="91" t="s">
        <v>967</v>
      </c>
      <c r="E42" s="109" t="s">
        <v>528</v>
      </c>
      <c r="F42" s="91" t="s">
        <v>1151</v>
      </c>
      <c r="G42" s="53">
        <v>2090.6</v>
      </c>
      <c r="H42" s="53">
        <v>2090.6</v>
      </c>
      <c r="I42" s="53">
        <v>2090.6</v>
      </c>
    </row>
    <row r="43" spans="1:9" ht="15.75">
      <c r="A43" s="59" t="s">
        <v>452</v>
      </c>
      <c r="B43" s="91" t="s">
        <v>714</v>
      </c>
      <c r="C43" s="91" t="s">
        <v>961</v>
      </c>
      <c r="D43" s="91" t="s">
        <v>967</v>
      </c>
      <c r="E43" s="109" t="s">
        <v>528</v>
      </c>
      <c r="F43" s="91" t="s">
        <v>453</v>
      </c>
      <c r="G43" s="53">
        <v>39.5</v>
      </c>
      <c r="H43" s="53">
        <v>39.5</v>
      </c>
      <c r="I43" s="53">
        <v>39.5</v>
      </c>
    </row>
    <row r="44" spans="1:9" ht="78.75">
      <c r="A44" s="50" t="s">
        <v>424</v>
      </c>
      <c r="B44" s="91" t="s">
        <v>714</v>
      </c>
      <c r="C44" s="91" t="s">
        <v>961</v>
      </c>
      <c r="D44" s="91" t="s">
        <v>967</v>
      </c>
      <c r="E44" s="109" t="s">
        <v>108</v>
      </c>
      <c r="F44" s="85"/>
      <c r="G44" s="53">
        <f>SUM(G45)</f>
        <v>300</v>
      </c>
      <c r="H44" s="53">
        <f t="shared" ref="H44:I46" si="2">SUM(H45)</f>
        <v>0</v>
      </c>
      <c r="I44" s="53">
        <f t="shared" si="2"/>
        <v>0</v>
      </c>
    </row>
    <row r="45" spans="1:9" ht="15.75">
      <c r="A45" s="50" t="s">
        <v>564</v>
      </c>
      <c r="B45" s="91" t="s">
        <v>714</v>
      </c>
      <c r="C45" s="91" t="s">
        <v>961</v>
      </c>
      <c r="D45" s="91" t="s">
        <v>967</v>
      </c>
      <c r="E45" s="109" t="s">
        <v>109</v>
      </c>
      <c r="F45" s="85"/>
      <c r="G45" s="53">
        <f>SUM(G46)</f>
        <v>300</v>
      </c>
      <c r="H45" s="53">
        <f t="shared" si="2"/>
        <v>0</v>
      </c>
      <c r="I45" s="53">
        <f t="shared" si="2"/>
        <v>0</v>
      </c>
    </row>
    <row r="46" spans="1:9" ht="31.5">
      <c r="A46" s="62" t="s">
        <v>1020</v>
      </c>
      <c r="B46" s="91" t="s">
        <v>714</v>
      </c>
      <c r="C46" s="91" t="s">
        <v>961</v>
      </c>
      <c r="D46" s="91" t="s">
        <v>967</v>
      </c>
      <c r="E46" s="109" t="s">
        <v>528</v>
      </c>
      <c r="F46" s="85"/>
      <c r="G46" s="53">
        <f>SUM(G47)</f>
        <v>300</v>
      </c>
      <c r="H46" s="53">
        <f t="shared" si="2"/>
        <v>0</v>
      </c>
      <c r="I46" s="53">
        <f t="shared" si="2"/>
        <v>0</v>
      </c>
    </row>
    <row r="47" spans="1:9" ht="31.5">
      <c r="A47" s="59" t="s">
        <v>1150</v>
      </c>
      <c r="B47" s="91" t="s">
        <v>714</v>
      </c>
      <c r="C47" s="91" t="s">
        <v>961</v>
      </c>
      <c r="D47" s="91" t="s">
        <v>967</v>
      </c>
      <c r="E47" s="109" t="s">
        <v>528</v>
      </c>
      <c r="F47" s="91" t="s">
        <v>1151</v>
      </c>
      <c r="G47" s="53">
        <v>300</v>
      </c>
      <c r="H47" s="53"/>
      <c r="I47" s="53"/>
    </row>
    <row r="48" spans="1:9" ht="15.75">
      <c r="A48" s="87" t="s">
        <v>969</v>
      </c>
      <c r="B48" s="89" t="s">
        <v>714</v>
      </c>
      <c r="C48" s="89" t="s">
        <v>961</v>
      </c>
      <c r="D48" s="89" t="s">
        <v>1139</v>
      </c>
      <c r="E48" s="143"/>
      <c r="F48" s="89"/>
      <c r="G48" s="92">
        <f>SUM(G49)</f>
        <v>1000</v>
      </c>
      <c r="H48" s="92">
        <f>SUM(H49)</f>
        <v>0</v>
      </c>
      <c r="I48" s="92">
        <f>SUM(I49)</f>
        <v>0</v>
      </c>
    </row>
    <row r="49" spans="1:9" ht="15.75">
      <c r="A49" s="62" t="s">
        <v>573</v>
      </c>
      <c r="B49" s="91" t="s">
        <v>714</v>
      </c>
      <c r="C49" s="91" t="s">
        <v>961</v>
      </c>
      <c r="D49" s="91" t="s">
        <v>1139</v>
      </c>
      <c r="E49" s="139" t="s">
        <v>456</v>
      </c>
      <c r="F49" s="91"/>
      <c r="G49" s="60">
        <f>SUM(G51)</f>
        <v>1000</v>
      </c>
      <c r="H49" s="60">
        <f>SUM(H51)</f>
        <v>0</v>
      </c>
      <c r="I49" s="60">
        <f>SUM(I51)</f>
        <v>0</v>
      </c>
    </row>
    <row r="50" spans="1:9" ht="15.75">
      <c r="A50" s="62" t="s">
        <v>564</v>
      </c>
      <c r="B50" s="91" t="s">
        <v>714</v>
      </c>
      <c r="C50" s="91" t="s">
        <v>961</v>
      </c>
      <c r="D50" s="91" t="s">
        <v>1139</v>
      </c>
      <c r="E50" s="109" t="s">
        <v>457</v>
      </c>
      <c r="F50" s="91"/>
      <c r="G50" s="60">
        <f t="shared" ref="G50:I51" si="3">SUM(G51)</f>
        <v>1000</v>
      </c>
      <c r="H50" s="60">
        <f t="shared" si="3"/>
        <v>0</v>
      </c>
      <c r="I50" s="60">
        <f t="shared" si="3"/>
        <v>0</v>
      </c>
    </row>
    <row r="51" spans="1:9" ht="31.5">
      <c r="A51" s="59" t="s">
        <v>433</v>
      </c>
      <c r="B51" s="91" t="s">
        <v>714</v>
      </c>
      <c r="C51" s="91" t="s">
        <v>961</v>
      </c>
      <c r="D51" s="91" t="s">
        <v>1139</v>
      </c>
      <c r="E51" s="109" t="s">
        <v>179</v>
      </c>
      <c r="F51" s="91"/>
      <c r="G51" s="60">
        <f t="shared" si="3"/>
        <v>1000</v>
      </c>
      <c r="H51" s="60">
        <f t="shared" si="3"/>
        <v>0</v>
      </c>
      <c r="I51" s="60">
        <f t="shared" si="3"/>
        <v>0</v>
      </c>
    </row>
    <row r="52" spans="1:9" ht="15.75">
      <c r="A52" s="59" t="s">
        <v>452</v>
      </c>
      <c r="B52" s="91" t="s">
        <v>714</v>
      </c>
      <c r="C52" s="91" t="s">
        <v>961</v>
      </c>
      <c r="D52" s="91" t="s">
        <v>1139</v>
      </c>
      <c r="E52" s="109" t="s">
        <v>179</v>
      </c>
      <c r="F52" s="91" t="s">
        <v>453</v>
      </c>
      <c r="G52" s="60">
        <v>1000</v>
      </c>
      <c r="H52" s="60"/>
      <c r="I52" s="60"/>
    </row>
    <row r="53" spans="1:9" ht="15.75">
      <c r="A53" s="87" t="s">
        <v>970</v>
      </c>
      <c r="B53" s="89" t="s">
        <v>714</v>
      </c>
      <c r="C53" s="89" t="s">
        <v>961</v>
      </c>
      <c r="D53" s="89" t="s">
        <v>161</v>
      </c>
      <c r="E53" s="143"/>
      <c r="F53" s="89"/>
      <c r="G53" s="92">
        <f>SUM(G54)</f>
        <v>500</v>
      </c>
      <c r="H53" s="92">
        <f>SUM(H54)</f>
        <v>0</v>
      </c>
      <c r="I53" s="92">
        <f>SUM(I54)</f>
        <v>0</v>
      </c>
    </row>
    <row r="54" spans="1:9" ht="15.75">
      <c r="A54" s="62" t="s">
        <v>573</v>
      </c>
      <c r="B54" s="91" t="s">
        <v>714</v>
      </c>
      <c r="C54" s="91" t="s">
        <v>961</v>
      </c>
      <c r="D54" s="91" t="s">
        <v>161</v>
      </c>
      <c r="E54" s="139" t="s">
        <v>456</v>
      </c>
      <c r="F54" s="91"/>
      <c r="G54" s="60">
        <f>SUM(G56)</f>
        <v>500</v>
      </c>
      <c r="H54" s="60">
        <f>SUM(H56)</f>
        <v>0</v>
      </c>
      <c r="I54" s="60">
        <f>SUM(I56)</f>
        <v>0</v>
      </c>
    </row>
    <row r="55" spans="1:9" ht="15.75">
      <c r="A55" s="62" t="s">
        <v>564</v>
      </c>
      <c r="B55" s="91" t="s">
        <v>714</v>
      </c>
      <c r="C55" s="91" t="s">
        <v>961</v>
      </c>
      <c r="D55" s="91" t="s">
        <v>161</v>
      </c>
      <c r="E55" s="109" t="s">
        <v>457</v>
      </c>
      <c r="F55" s="91"/>
      <c r="G55" s="60">
        <f>SUM(G56)</f>
        <v>500</v>
      </c>
      <c r="H55" s="60">
        <f t="shared" ref="H55:I57" si="4">SUM(H56)</f>
        <v>0</v>
      </c>
      <c r="I55" s="60">
        <f t="shared" si="4"/>
        <v>0</v>
      </c>
    </row>
    <row r="56" spans="1:9" ht="31.5">
      <c r="A56" s="59" t="s">
        <v>1336</v>
      </c>
      <c r="B56" s="91" t="s">
        <v>714</v>
      </c>
      <c r="C56" s="91" t="s">
        <v>961</v>
      </c>
      <c r="D56" s="91" t="s">
        <v>161</v>
      </c>
      <c r="E56" s="140" t="s">
        <v>551</v>
      </c>
      <c r="F56" s="91"/>
      <c r="G56" s="60">
        <f>SUM(G57)</f>
        <v>500</v>
      </c>
      <c r="H56" s="60">
        <f t="shared" si="4"/>
        <v>0</v>
      </c>
      <c r="I56" s="60">
        <f t="shared" si="4"/>
        <v>0</v>
      </c>
    </row>
    <row r="57" spans="1:9" ht="31.5">
      <c r="A57" s="59" t="s">
        <v>365</v>
      </c>
      <c r="B57" s="91" t="s">
        <v>714</v>
      </c>
      <c r="C57" s="91" t="s">
        <v>961</v>
      </c>
      <c r="D57" s="91" t="s">
        <v>161</v>
      </c>
      <c r="E57" s="140" t="s">
        <v>554</v>
      </c>
      <c r="F57" s="91"/>
      <c r="G57" s="60">
        <f>SUM(G58)</f>
        <v>500</v>
      </c>
      <c r="H57" s="60">
        <f t="shared" si="4"/>
        <v>0</v>
      </c>
      <c r="I57" s="60">
        <f t="shared" si="4"/>
        <v>0</v>
      </c>
    </row>
    <row r="58" spans="1:9" ht="15.75">
      <c r="A58" s="59" t="s">
        <v>452</v>
      </c>
      <c r="B58" s="91" t="s">
        <v>714</v>
      </c>
      <c r="C58" s="91" t="s">
        <v>961</v>
      </c>
      <c r="D58" s="91" t="s">
        <v>161</v>
      </c>
      <c r="E58" s="140" t="s">
        <v>554</v>
      </c>
      <c r="F58" s="91" t="s">
        <v>453</v>
      </c>
      <c r="G58" s="60">
        <v>500</v>
      </c>
      <c r="H58" s="60"/>
      <c r="I58" s="60"/>
    </row>
    <row r="59" spans="1:9" ht="15.75">
      <c r="A59" s="83" t="s">
        <v>432</v>
      </c>
      <c r="B59" s="85" t="s">
        <v>714</v>
      </c>
      <c r="C59" s="85" t="s">
        <v>962</v>
      </c>
      <c r="D59" s="85" t="s">
        <v>964</v>
      </c>
      <c r="E59" s="142"/>
      <c r="F59" s="85"/>
      <c r="G59" s="93">
        <f>SUM(G60)</f>
        <v>2550.6999999999998</v>
      </c>
      <c r="H59" s="93">
        <f>SUM(H60)</f>
        <v>2588.5</v>
      </c>
      <c r="I59" s="93">
        <f>SUM(I60)</f>
        <v>2718.2</v>
      </c>
    </row>
    <row r="60" spans="1:9" ht="31.5">
      <c r="A60" s="87" t="s">
        <v>548</v>
      </c>
      <c r="B60" s="89" t="s">
        <v>714</v>
      </c>
      <c r="C60" s="89" t="s">
        <v>962</v>
      </c>
      <c r="D60" s="89" t="s">
        <v>963</v>
      </c>
      <c r="E60" s="143"/>
      <c r="F60" s="89"/>
      <c r="G60" s="92">
        <f>SUM(G64)</f>
        <v>2550.6999999999998</v>
      </c>
      <c r="H60" s="92">
        <f>SUM(H64)</f>
        <v>2588.5</v>
      </c>
      <c r="I60" s="92">
        <f>SUM(I64)</f>
        <v>2718.2</v>
      </c>
    </row>
    <row r="61" spans="1:9" ht="47.25">
      <c r="A61" s="59" t="s">
        <v>1238</v>
      </c>
      <c r="B61" s="91" t="s">
        <v>714</v>
      </c>
      <c r="C61" s="91" t="s">
        <v>962</v>
      </c>
      <c r="D61" s="91" t="s">
        <v>963</v>
      </c>
      <c r="E61" s="139" t="s">
        <v>598</v>
      </c>
      <c r="F61" s="89"/>
      <c r="G61" s="92">
        <f>SUM(G63)</f>
        <v>2550.6999999999998</v>
      </c>
      <c r="H61" s="92">
        <f>SUM(H63)</f>
        <v>2588.5</v>
      </c>
      <c r="I61" s="92">
        <f>SUM(I63)</f>
        <v>2718.2</v>
      </c>
    </row>
    <row r="62" spans="1:9" ht="47.25">
      <c r="A62" s="59" t="s">
        <v>1238</v>
      </c>
      <c r="B62" s="91" t="s">
        <v>714</v>
      </c>
      <c r="C62" s="91" t="s">
        <v>962</v>
      </c>
      <c r="D62" s="91" t="s">
        <v>963</v>
      </c>
      <c r="E62" s="139" t="s">
        <v>599</v>
      </c>
      <c r="F62" s="89"/>
      <c r="G62" s="60">
        <f>SUM(G63)</f>
        <v>2550.6999999999998</v>
      </c>
      <c r="H62" s="60">
        <f t="shared" ref="H62:I64" si="5">SUM(H63)</f>
        <v>2588.5</v>
      </c>
      <c r="I62" s="60">
        <f t="shared" si="5"/>
        <v>2718.2</v>
      </c>
    </row>
    <row r="63" spans="1:9" ht="129.75" customHeight="1">
      <c r="A63" s="62" t="s">
        <v>563</v>
      </c>
      <c r="B63" s="91" t="s">
        <v>714</v>
      </c>
      <c r="C63" s="91" t="s">
        <v>962</v>
      </c>
      <c r="D63" s="91" t="s">
        <v>963</v>
      </c>
      <c r="E63" s="139" t="s">
        <v>600</v>
      </c>
      <c r="F63" s="89"/>
      <c r="G63" s="53">
        <f>SUM(G64)</f>
        <v>2550.6999999999998</v>
      </c>
      <c r="H63" s="53">
        <f t="shared" si="5"/>
        <v>2588.5</v>
      </c>
      <c r="I63" s="53">
        <f t="shared" si="5"/>
        <v>2718.2</v>
      </c>
    </row>
    <row r="64" spans="1:9" ht="47.25">
      <c r="A64" s="62" t="s">
        <v>597</v>
      </c>
      <c r="B64" s="91" t="s">
        <v>714</v>
      </c>
      <c r="C64" s="91" t="s">
        <v>962</v>
      </c>
      <c r="D64" s="91" t="s">
        <v>963</v>
      </c>
      <c r="E64" s="139" t="s">
        <v>601</v>
      </c>
      <c r="F64" s="91"/>
      <c r="G64" s="53">
        <f>SUM(G65)</f>
        <v>2550.6999999999998</v>
      </c>
      <c r="H64" s="53">
        <f t="shared" si="5"/>
        <v>2588.5</v>
      </c>
      <c r="I64" s="53">
        <f t="shared" si="5"/>
        <v>2718.2</v>
      </c>
    </row>
    <row r="65" spans="1:9" ht="15.75">
      <c r="A65" s="59" t="s">
        <v>1148</v>
      </c>
      <c r="B65" s="91" t="s">
        <v>714</v>
      </c>
      <c r="C65" s="91" t="s">
        <v>962</v>
      </c>
      <c r="D65" s="91" t="s">
        <v>963</v>
      </c>
      <c r="E65" s="139" t="s">
        <v>601</v>
      </c>
      <c r="F65" s="91" t="s">
        <v>711</v>
      </c>
      <c r="G65" s="60">
        <v>2550.6999999999998</v>
      </c>
      <c r="H65" s="60">
        <v>2588.5</v>
      </c>
      <c r="I65" s="60">
        <v>2718.2</v>
      </c>
    </row>
    <row r="66" spans="1:9" ht="15.75">
      <c r="A66" s="83" t="s">
        <v>1135</v>
      </c>
      <c r="B66" s="85" t="s">
        <v>714</v>
      </c>
      <c r="C66" s="85" t="s">
        <v>965</v>
      </c>
      <c r="D66" s="85" t="s">
        <v>964</v>
      </c>
      <c r="E66" s="142"/>
      <c r="F66" s="85"/>
      <c r="G66" s="93">
        <f>SUM(G67+G72)</f>
        <v>72463.5</v>
      </c>
      <c r="H66" s="93">
        <f>SUM(H67+H72)</f>
        <v>92952.800000000017</v>
      </c>
      <c r="I66" s="93">
        <f>SUM(I67+I72)</f>
        <v>93112.2</v>
      </c>
    </row>
    <row r="67" spans="1:9" ht="15.75">
      <c r="A67" s="87" t="s">
        <v>354</v>
      </c>
      <c r="B67" s="89" t="s">
        <v>714</v>
      </c>
      <c r="C67" s="89" t="s">
        <v>965</v>
      </c>
      <c r="D67" s="89" t="s">
        <v>961</v>
      </c>
      <c r="E67" s="143"/>
      <c r="F67" s="89"/>
      <c r="G67" s="92">
        <f>SUM(G70)</f>
        <v>500</v>
      </c>
      <c r="H67" s="92">
        <f>SUM(H70)</f>
        <v>0</v>
      </c>
      <c r="I67" s="92">
        <f>SUM(I70)</f>
        <v>0</v>
      </c>
    </row>
    <row r="68" spans="1:9" ht="15.75">
      <c r="A68" s="62" t="s">
        <v>573</v>
      </c>
      <c r="B68" s="91" t="s">
        <v>714</v>
      </c>
      <c r="C68" s="91" t="s">
        <v>965</v>
      </c>
      <c r="D68" s="91" t="s">
        <v>961</v>
      </c>
      <c r="E68" s="139" t="s">
        <v>456</v>
      </c>
      <c r="F68" s="89"/>
      <c r="G68" s="60">
        <f>SUM(G69)</f>
        <v>500</v>
      </c>
      <c r="H68" s="60">
        <f t="shared" ref="H68:I70" si="6">SUM(H69)</f>
        <v>0</v>
      </c>
      <c r="I68" s="60">
        <f t="shared" si="6"/>
        <v>0</v>
      </c>
    </row>
    <row r="69" spans="1:9" ht="15.75">
      <c r="A69" s="62" t="s">
        <v>564</v>
      </c>
      <c r="B69" s="91" t="s">
        <v>714</v>
      </c>
      <c r="C69" s="91" t="s">
        <v>965</v>
      </c>
      <c r="D69" s="91" t="s">
        <v>961</v>
      </c>
      <c r="E69" s="139" t="s">
        <v>457</v>
      </c>
      <c r="F69" s="89"/>
      <c r="G69" s="60">
        <f>SUM(G70)</f>
        <v>500</v>
      </c>
      <c r="H69" s="60">
        <f t="shared" si="6"/>
        <v>0</v>
      </c>
      <c r="I69" s="60">
        <f t="shared" si="6"/>
        <v>0</v>
      </c>
    </row>
    <row r="70" spans="1:9" ht="15.75">
      <c r="A70" s="62" t="s">
        <v>710</v>
      </c>
      <c r="B70" s="91" t="s">
        <v>714</v>
      </c>
      <c r="C70" s="91" t="s">
        <v>965</v>
      </c>
      <c r="D70" s="91" t="s">
        <v>961</v>
      </c>
      <c r="E70" s="109" t="s">
        <v>458</v>
      </c>
      <c r="F70" s="91"/>
      <c r="G70" s="60">
        <f>SUM(G71)</f>
        <v>500</v>
      </c>
      <c r="H70" s="60">
        <f t="shared" si="6"/>
        <v>0</v>
      </c>
      <c r="I70" s="60">
        <f t="shared" si="6"/>
        <v>0</v>
      </c>
    </row>
    <row r="71" spans="1:9" ht="15.75">
      <c r="A71" s="59" t="s">
        <v>452</v>
      </c>
      <c r="B71" s="91" t="s">
        <v>714</v>
      </c>
      <c r="C71" s="91" t="s">
        <v>965</v>
      </c>
      <c r="D71" s="91" t="s">
        <v>961</v>
      </c>
      <c r="E71" s="109" t="s">
        <v>458</v>
      </c>
      <c r="F71" s="91" t="s">
        <v>453</v>
      </c>
      <c r="G71" s="60">
        <v>500</v>
      </c>
      <c r="H71" s="60"/>
      <c r="I71" s="60"/>
    </row>
    <row r="72" spans="1:9" ht="15.75">
      <c r="A72" s="87" t="s">
        <v>1086</v>
      </c>
      <c r="B72" s="89" t="s">
        <v>714</v>
      </c>
      <c r="C72" s="89" t="s">
        <v>965</v>
      </c>
      <c r="D72" s="89" t="s">
        <v>1133</v>
      </c>
      <c r="E72" s="143"/>
      <c r="F72" s="89"/>
      <c r="G72" s="92">
        <f>SUM(G73)</f>
        <v>71963.5</v>
      </c>
      <c r="H72" s="92">
        <f>SUM(H73)</f>
        <v>92952.800000000017</v>
      </c>
      <c r="I72" s="92">
        <f>SUM(I73)</f>
        <v>93112.2</v>
      </c>
    </row>
    <row r="73" spans="1:9" ht="47.25">
      <c r="A73" s="59" t="s">
        <v>5</v>
      </c>
      <c r="B73" s="91" t="s">
        <v>714</v>
      </c>
      <c r="C73" s="91" t="s">
        <v>965</v>
      </c>
      <c r="D73" s="91" t="s">
        <v>1133</v>
      </c>
      <c r="E73" s="139" t="s">
        <v>687</v>
      </c>
      <c r="F73" s="91"/>
      <c r="G73" s="60">
        <f>SUM(G74+G78+G82+G86+G90)</f>
        <v>71963.5</v>
      </c>
      <c r="H73" s="60">
        <f>SUM(H74+H78+H82+H86+H90)</f>
        <v>92952.800000000017</v>
      </c>
      <c r="I73" s="60">
        <f>SUM(I74+I78+I82+I86+I90)</f>
        <v>93112.2</v>
      </c>
    </row>
    <row r="74" spans="1:9" ht="63">
      <c r="A74" s="193" t="s">
        <v>1171</v>
      </c>
      <c r="B74" s="91" t="s">
        <v>714</v>
      </c>
      <c r="C74" s="91" t="s">
        <v>965</v>
      </c>
      <c r="D74" s="91" t="s">
        <v>1133</v>
      </c>
      <c r="E74" s="109" t="s">
        <v>688</v>
      </c>
      <c r="F74" s="91"/>
      <c r="G74" s="53">
        <f>SUM(G76)</f>
        <v>3832.7</v>
      </c>
      <c r="H74" s="53">
        <f>SUM(H76)</f>
        <v>4085.8</v>
      </c>
      <c r="I74" s="53">
        <f>SUM(I76)</f>
        <v>4166</v>
      </c>
    </row>
    <row r="75" spans="1:9" ht="15.75">
      <c r="A75" s="194" t="s">
        <v>180</v>
      </c>
      <c r="B75" s="91" t="s">
        <v>714</v>
      </c>
      <c r="C75" s="91" t="s">
        <v>965</v>
      </c>
      <c r="D75" s="91" t="s">
        <v>1133</v>
      </c>
      <c r="E75" s="109" t="s">
        <v>689</v>
      </c>
      <c r="F75" s="53"/>
      <c r="G75" s="53">
        <v>3832.7</v>
      </c>
      <c r="H75" s="53">
        <v>4085.8</v>
      </c>
      <c r="I75" s="53">
        <v>4166</v>
      </c>
    </row>
    <row r="76" spans="1:9" ht="47.25">
      <c r="A76" s="195" t="s">
        <v>198</v>
      </c>
      <c r="B76" s="91" t="s">
        <v>714</v>
      </c>
      <c r="C76" s="91" t="s">
        <v>965</v>
      </c>
      <c r="D76" s="91" t="s">
        <v>1133</v>
      </c>
      <c r="E76" s="109" t="s">
        <v>690</v>
      </c>
      <c r="F76" s="91"/>
      <c r="G76" s="53">
        <f>SUM(G77)</f>
        <v>3832.7</v>
      </c>
      <c r="H76" s="53">
        <f>SUM(H77)</f>
        <v>4085.8</v>
      </c>
      <c r="I76" s="53">
        <f>SUM(I77)</f>
        <v>4166</v>
      </c>
    </row>
    <row r="77" spans="1:9" ht="15.75">
      <c r="A77" s="50" t="s">
        <v>1148</v>
      </c>
      <c r="B77" s="91" t="s">
        <v>714</v>
      </c>
      <c r="C77" s="91" t="s">
        <v>965</v>
      </c>
      <c r="D77" s="91" t="s">
        <v>1133</v>
      </c>
      <c r="E77" s="109" t="s">
        <v>690</v>
      </c>
      <c r="F77" s="91" t="s">
        <v>711</v>
      </c>
      <c r="G77" s="53">
        <v>3832.7</v>
      </c>
      <c r="H77" s="53">
        <v>4085.8</v>
      </c>
      <c r="I77" s="53">
        <v>4166</v>
      </c>
    </row>
    <row r="78" spans="1:9" ht="47.25">
      <c r="A78" s="54" t="s">
        <v>1279</v>
      </c>
      <c r="B78" s="91" t="s">
        <v>714</v>
      </c>
      <c r="C78" s="91" t="s">
        <v>965</v>
      </c>
      <c r="D78" s="91" t="s">
        <v>1133</v>
      </c>
      <c r="E78" s="109" t="s">
        <v>691</v>
      </c>
      <c r="F78" s="91"/>
      <c r="G78" s="53">
        <f t="shared" ref="G78:I80" si="7">SUM(G79)</f>
        <v>8922.4</v>
      </c>
      <c r="H78" s="53">
        <f t="shared" si="7"/>
        <v>3675</v>
      </c>
      <c r="I78" s="53">
        <f t="shared" si="7"/>
        <v>1675</v>
      </c>
    </row>
    <row r="79" spans="1:9" ht="31.5">
      <c r="A79" s="50" t="s">
        <v>426</v>
      </c>
      <c r="B79" s="91" t="s">
        <v>714</v>
      </c>
      <c r="C79" s="91" t="s">
        <v>965</v>
      </c>
      <c r="D79" s="91" t="s">
        <v>1133</v>
      </c>
      <c r="E79" s="109" t="s">
        <v>916</v>
      </c>
      <c r="F79" s="53"/>
      <c r="G79" s="53">
        <f t="shared" si="7"/>
        <v>8922.4</v>
      </c>
      <c r="H79" s="53">
        <f t="shared" si="7"/>
        <v>3675</v>
      </c>
      <c r="I79" s="53">
        <f t="shared" si="7"/>
        <v>1675</v>
      </c>
    </row>
    <row r="80" spans="1:9" ht="47.25">
      <c r="A80" s="50" t="s">
        <v>1280</v>
      </c>
      <c r="B80" s="91" t="s">
        <v>714</v>
      </c>
      <c r="C80" s="91" t="s">
        <v>965</v>
      </c>
      <c r="D80" s="91" t="s">
        <v>1133</v>
      </c>
      <c r="E80" s="109" t="s">
        <v>918</v>
      </c>
      <c r="F80" s="91"/>
      <c r="G80" s="53">
        <f t="shared" si="7"/>
        <v>8922.4</v>
      </c>
      <c r="H80" s="53">
        <f t="shared" si="7"/>
        <v>3675</v>
      </c>
      <c r="I80" s="53">
        <f t="shared" si="7"/>
        <v>1675</v>
      </c>
    </row>
    <row r="81" spans="1:9" ht="47.25">
      <c r="A81" s="50" t="s">
        <v>260</v>
      </c>
      <c r="B81" s="91" t="s">
        <v>714</v>
      </c>
      <c r="C81" s="91" t="s">
        <v>965</v>
      </c>
      <c r="D81" s="91" t="s">
        <v>1133</v>
      </c>
      <c r="E81" s="109" t="s">
        <v>918</v>
      </c>
      <c r="F81" s="91" t="s">
        <v>1151</v>
      </c>
      <c r="G81" s="53">
        <v>8922.4</v>
      </c>
      <c r="H81" s="53">
        <v>3675</v>
      </c>
      <c r="I81" s="53">
        <v>1675</v>
      </c>
    </row>
    <row r="82" spans="1:9" ht="63">
      <c r="A82" s="193" t="s">
        <v>1173</v>
      </c>
      <c r="B82" s="91" t="s">
        <v>714</v>
      </c>
      <c r="C82" s="51" t="s">
        <v>965</v>
      </c>
      <c r="D82" s="51" t="s">
        <v>1133</v>
      </c>
      <c r="E82" s="109" t="s">
        <v>692</v>
      </c>
      <c r="F82" s="52"/>
      <c r="G82" s="53">
        <f>SUM(G84)</f>
        <v>11938.9</v>
      </c>
      <c r="H82" s="53">
        <f>SUM(H84)</f>
        <v>12481.6</v>
      </c>
      <c r="I82" s="53">
        <f>SUM(I84)</f>
        <v>13024.2</v>
      </c>
    </row>
    <row r="83" spans="1:9" ht="15.75">
      <c r="A83" s="194" t="s">
        <v>180</v>
      </c>
      <c r="B83" s="91" t="s">
        <v>714</v>
      </c>
      <c r="C83" s="91" t="s">
        <v>965</v>
      </c>
      <c r="D83" s="91" t="s">
        <v>1133</v>
      </c>
      <c r="E83" s="109" t="s">
        <v>693</v>
      </c>
      <c r="F83" s="53"/>
      <c r="G83" s="53">
        <f t="shared" ref="G83:I84" si="8">SUM(G84)</f>
        <v>11938.9</v>
      </c>
      <c r="H83" s="53">
        <f t="shared" si="8"/>
        <v>12481.6</v>
      </c>
      <c r="I83" s="53">
        <f t="shared" si="8"/>
        <v>13024.2</v>
      </c>
    </row>
    <row r="84" spans="1:9" ht="47.25">
      <c r="A84" s="195" t="s">
        <v>199</v>
      </c>
      <c r="B84" s="91" t="s">
        <v>714</v>
      </c>
      <c r="C84" s="51" t="s">
        <v>965</v>
      </c>
      <c r="D84" s="51" t="s">
        <v>1133</v>
      </c>
      <c r="E84" s="109" t="s">
        <v>1181</v>
      </c>
      <c r="F84" s="52"/>
      <c r="G84" s="53">
        <f t="shared" si="8"/>
        <v>11938.9</v>
      </c>
      <c r="H84" s="53">
        <f t="shared" si="8"/>
        <v>12481.6</v>
      </c>
      <c r="I84" s="53">
        <f t="shared" si="8"/>
        <v>13024.2</v>
      </c>
    </row>
    <row r="85" spans="1:9" ht="15.75">
      <c r="A85" s="50" t="s">
        <v>1148</v>
      </c>
      <c r="B85" s="91" t="s">
        <v>714</v>
      </c>
      <c r="C85" s="51" t="s">
        <v>965</v>
      </c>
      <c r="D85" s="51" t="s">
        <v>1133</v>
      </c>
      <c r="E85" s="109" t="s">
        <v>1181</v>
      </c>
      <c r="F85" s="52" t="s">
        <v>711</v>
      </c>
      <c r="G85" s="53">
        <v>11938.9</v>
      </c>
      <c r="H85" s="53">
        <v>12481.6</v>
      </c>
      <c r="I85" s="53">
        <v>13024.2</v>
      </c>
    </row>
    <row r="86" spans="1:9" ht="63">
      <c r="A86" s="191" t="s">
        <v>318</v>
      </c>
      <c r="B86" s="91" t="s">
        <v>714</v>
      </c>
      <c r="C86" s="51" t="s">
        <v>965</v>
      </c>
      <c r="D86" s="51" t="s">
        <v>1133</v>
      </c>
      <c r="E86" s="109" t="s">
        <v>694</v>
      </c>
      <c r="F86" s="52"/>
      <c r="G86" s="53">
        <f>SUM(G88)</f>
        <v>2000</v>
      </c>
      <c r="H86" s="53">
        <f>SUM(H88)</f>
        <v>2000</v>
      </c>
      <c r="I86" s="53">
        <f>SUM(I88)</f>
        <v>2000</v>
      </c>
    </row>
    <row r="87" spans="1:9" ht="31.5">
      <c r="A87" s="192" t="s">
        <v>426</v>
      </c>
      <c r="B87" s="91" t="s">
        <v>714</v>
      </c>
      <c r="C87" s="91" t="s">
        <v>965</v>
      </c>
      <c r="D87" s="91" t="s">
        <v>1133</v>
      </c>
      <c r="E87" s="109" t="s">
        <v>287</v>
      </c>
      <c r="F87" s="53"/>
      <c r="G87" s="53">
        <f t="shared" ref="G87:I88" si="9">SUM(G88)</f>
        <v>2000</v>
      </c>
      <c r="H87" s="53">
        <f t="shared" si="9"/>
        <v>2000</v>
      </c>
      <c r="I87" s="53">
        <f t="shared" si="9"/>
        <v>2000</v>
      </c>
    </row>
    <row r="88" spans="1:9" ht="63">
      <c r="A88" s="192" t="s">
        <v>1047</v>
      </c>
      <c r="B88" s="91" t="s">
        <v>714</v>
      </c>
      <c r="C88" s="51" t="s">
        <v>965</v>
      </c>
      <c r="D88" s="51" t="s">
        <v>1133</v>
      </c>
      <c r="E88" s="109" t="s">
        <v>917</v>
      </c>
      <c r="F88" s="52"/>
      <c r="G88" s="53">
        <f t="shared" si="9"/>
        <v>2000</v>
      </c>
      <c r="H88" s="53">
        <f t="shared" si="9"/>
        <v>2000</v>
      </c>
      <c r="I88" s="53">
        <f t="shared" si="9"/>
        <v>2000</v>
      </c>
    </row>
    <row r="89" spans="1:9" ht="47.25">
      <c r="A89" s="50" t="s">
        <v>260</v>
      </c>
      <c r="B89" s="91" t="s">
        <v>714</v>
      </c>
      <c r="C89" s="51" t="s">
        <v>965</v>
      </c>
      <c r="D89" s="51" t="s">
        <v>1133</v>
      </c>
      <c r="E89" s="109" t="s">
        <v>917</v>
      </c>
      <c r="F89" s="52" t="s">
        <v>1151</v>
      </c>
      <c r="G89" s="53">
        <v>2000</v>
      </c>
      <c r="H89" s="53">
        <v>2000</v>
      </c>
      <c r="I89" s="53">
        <v>2000</v>
      </c>
    </row>
    <row r="90" spans="1:9" ht="63">
      <c r="A90" s="191" t="s">
        <v>196</v>
      </c>
      <c r="B90" s="91" t="s">
        <v>714</v>
      </c>
      <c r="C90" s="51" t="s">
        <v>965</v>
      </c>
      <c r="D90" s="51" t="s">
        <v>1133</v>
      </c>
      <c r="E90" s="109" t="s">
        <v>1182</v>
      </c>
      <c r="F90" s="52"/>
      <c r="G90" s="53">
        <f>SUM(G91)</f>
        <v>45269.5</v>
      </c>
      <c r="H90" s="53">
        <f>SUM(H91)</f>
        <v>70710.400000000009</v>
      </c>
      <c r="I90" s="53">
        <f>SUM(I91)</f>
        <v>72247</v>
      </c>
    </row>
    <row r="91" spans="1:9" ht="31.5">
      <c r="A91" s="50" t="s">
        <v>426</v>
      </c>
      <c r="B91" s="91" t="s">
        <v>714</v>
      </c>
      <c r="C91" s="91" t="s">
        <v>965</v>
      </c>
      <c r="D91" s="91" t="s">
        <v>1133</v>
      </c>
      <c r="E91" s="109" t="s">
        <v>1183</v>
      </c>
      <c r="F91" s="53"/>
      <c r="G91" s="53">
        <f>SUM(G92+G94)</f>
        <v>45269.5</v>
      </c>
      <c r="H91" s="53">
        <f>SUM(H92+H94)</f>
        <v>70710.400000000009</v>
      </c>
      <c r="I91" s="53">
        <f>SUM(I92+I94)</f>
        <v>72247</v>
      </c>
    </row>
    <row r="92" spans="1:9" ht="47.25">
      <c r="A92" s="59" t="s">
        <v>919</v>
      </c>
      <c r="B92" s="91" t="s">
        <v>714</v>
      </c>
      <c r="C92" s="51" t="s">
        <v>965</v>
      </c>
      <c r="D92" s="51" t="s">
        <v>1133</v>
      </c>
      <c r="E92" s="109" t="s">
        <v>1185</v>
      </c>
      <c r="F92" s="53"/>
      <c r="G92" s="53">
        <f>SUM(G93)</f>
        <v>37845.1</v>
      </c>
      <c r="H92" s="53">
        <f>SUM(H93)</f>
        <v>57538.3</v>
      </c>
      <c r="I92" s="53">
        <f>SUM(I93)</f>
        <v>47966.9</v>
      </c>
    </row>
    <row r="93" spans="1:9" ht="47.25">
      <c r="A93" s="50" t="s">
        <v>260</v>
      </c>
      <c r="B93" s="91" t="s">
        <v>714</v>
      </c>
      <c r="C93" s="51" t="s">
        <v>965</v>
      </c>
      <c r="D93" s="51" t="s">
        <v>1133</v>
      </c>
      <c r="E93" s="109" t="s">
        <v>1185</v>
      </c>
      <c r="F93" s="91" t="s">
        <v>1151</v>
      </c>
      <c r="G93" s="53">
        <v>37845.1</v>
      </c>
      <c r="H93" s="53">
        <v>57538.3</v>
      </c>
      <c r="I93" s="53">
        <v>47966.9</v>
      </c>
    </row>
    <row r="94" spans="1:9" ht="63">
      <c r="A94" s="50" t="s">
        <v>200</v>
      </c>
      <c r="B94" s="91" t="s">
        <v>714</v>
      </c>
      <c r="C94" s="51" t="s">
        <v>965</v>
      </c>
      <c r="D94" s="51" t="s">
        <v>1133</v>
      </c>
      <c r="E94" s="109" t="s">
        <v>1184</v>
      </c>
      <c r="F94" s="91"/>
      <c r="G94" s="53">
        <f>SUM(G95)</f>
        <v>7424.4</v>
      </c>
      <c r="H94" s="53">
        <f>SUM(H95)</f>
        <v>13172.1</v>
      </c>
      <c r="I94" s="53">
        <f>SUM(I95)</f>
        <v>24280.1</v>
      </c>
    </row>
    <row r="95" spans="1:9" ht="47.25">
      <c r="A95" s="50" t="s">
        <v>260</v>
      </c>
      <c r="B95" s="91" t="s">
        <v>714</v>
      </c>
      <c r="C95" s="51" t="s">
        <v>965</v>
      </c>
      <c r="D95" s="51" t="s">
        <v>1133</v>
      </c>
      <c r="E95" s="109" t="s">
        <v>1184</v>
      </c>
      <c r="F95" s="91" t="s">
        <v>1151</v>
      </c>
      <c r="G95" s="53">
        <v>7424.4</v>
      </c>
      <c r="H95" s="53">
        <v>13172.1</v>
      </c>
      <c r="I95" s="53">
        <v>24280.1</v>
      </c>
    </row>
    <row r="96" spans="1:9" ht="15.75">
      <c r="A96" s="98" t="s">
        <v>1144</v>
      </c>
      <c r="B96" s="85" t="s">
        <v>714</v>
      </c>
      <c r="C96" s="85" t="s">
        <v>1134</v>
      </c>
      <c r="D96" s="85" t="s">
        <v>964</v>
      </c>
      <c r="E96" s="143"/>
      <c r="F96" s="85"/>
      <c r="G96" s="93">
        <f>SUM(G97)</f>
        <v>25085.5</v>
      </c>
      <c r="H96" s="93">
        <f t="shared" ref="H96:I100" si="10">SUM(H97)</f>
        <v>0</v>
      </c>
      <c r="I96" s="93">
        <f t="shared" si="10"/>
        <v>0</v>
      </c>
    </row>
    <row r="97" spans="1:9" ht="15.75">
      <c r="A97" s="75" t="s">
        <v>1146</v>
      </c>
      <c r="B97" s="89" t="s">
        <v>714</v>
      </c>
      <c r="C97" s="76" t="s">
        <v>1134</v>
      </c>
      <c r="D97" s="76" t="s">
        <v>963</v>
      </c>
      <c r="E97" s="143"/>
      <c r="F97" s="89"/>
      <c r="G97" s="92">
        <f>SUM(G98)</f>
        <v>25085.5</v>
      </c>
      <c r="H97" s="92">
        <f t="shared" si="10"/>
        <v>0</v>
      </c>
      <c r="I97" s="92">
        <f t="shared" si="10"/>
        <v>0</v>
      </c>
    </row>
    <row r="98" spans="1:9" ht="15.75">
      <c r="A98" s="62" t="s">
        <v>573</v>
      </c>
      <c r="B98" s="91" t="s">
        <v>714</v>
      </c>
      <c r="C98" s="51" t="s">
        <v>1134</v>
      </c>
      <c r="D98" s="51" t="s">
        <v>963</v>
      </c>
      <c r="E98" s="139" t="s">
        <v>456</v>
      </c>
      <c r="F98" s="89"/>
      <c r="G98" s="60">
        <f>SUM(G99)</f>
        <v>25085.5</v>
      </c>
      <c r="H98" s="60">
        <f t="shared" si="10"/>
        <v>0</v>
      </c>
      <c r="I98" s="60">
        <f t="shared" si="10"/>
        <v>0</v>
      </c>
    </row>
    <row r="99" spans="1:9" ht="31.5">
      <c r="A99" s="59" t="s">
        <v>349</v>
      </c>
      <c r="B99" s="91" t="s">
        <v>714</v>
      </c>
      <c r="C99" s="51" t="s">
        <v>1134</v>
      </c>
      <c r="D99" s="51" t="s">
        <v>963</v>
      </c>
      <c r="E99" s="140" t="s">
        <v>409</v>
      </c>
      <c r="F99" s="89"/>
      <c r="G99" s="60">
        <f>SUM(G100)</f>
        <v>25085.5</v>
      </c>
      <c r="H99" s="60">
        <f t="shared" si="10"/>
        <v>0</v>
      </c>
      <c r="I99" s="60">
        <f t="shared" si="10"/>
        <v>0</v>
      </c>
    </row>
    <row r="100" spans="1:9" ht="47.25">
      <c r="A100" s="59" t="s">
        <v>1233</v>
      </c>
      <c r="B100" s="91" t="s">
        <v>714</v>
      </c>
      <c r="C100" s="51" t="s">
        <v>1134</v>
      </c>
      <c r="D100" s="51" t="s">
        <v>963</v>
      </c>
      <c r="E100" s="140" t="s">
        <v>410</v>
      </c>
      <c r="F100" s="91"/>
      <c r="G100" s="60">
        <f>SUM(G101)</f>
        <v>25085.5</v>
      </c>
      <c r="H100" s="60">
        <f t="shared" si="10"/>
        <v>0</v>
      </c>
      <c r="I100" s="60">
        <f t="shared" si="10"/>
        <v>0</v>
      </c>
    </row>
    <row r="101" spans="1:9" ht="94.5">
      <c r="A101" s="59" t="s">
        <v>1058</v>
      </c>
      <c r="B101" s="91" t="s">
        <v>714</v>
      </c>
      <c r="C101" s="91" t="s">
        <v>1134</v>
      </c>
      <c r="D101" s="91" t="s">
        <v>963</v>
      </c>
      <c r="E101" s="140" t="s">
        <v>410</v>
      </c>
      <c r="F101" s="91" t="s">
        <v>1087</v>
      </c>
      <c r="G101" s="60">
        <v>25085.5</v>
      </c>
      <c r="H101" s="60"/>
      <c r="I101" s="60"/>
    </row>
    <row r="102" spans="1:9" ht="63">
      <c r="A102" s="83" t="s">
        <v>800</v>
      </c>
      <c r="B102" s="85" t="s">
        <v>714</v>
      </c>
      <c r="C102" s="85" t="s">
        <v>803</v>
      </c>
      <c r="D102" s="85" t="s">
        <v>964</v>
      </c>
      <c r="E102" s="142"/>
      <c r="F102" s="85"/>
      <c r="G102" s="93">
        <f>SUM(G103+G108)</f>
        <v>67246</v>
      </c>
      <c r="H102" s="93">
        <f>SUM(H103+H108)</f>
        <v>21797</v>
      </c>
      <c r="I102" s="93">
        <f>SUM(I103+I108)</f>
        <v>21797</v>
      </c>
    </row>
    <row r="103" spans="1:9" ht="63">
      <c r="A103" s="62" t="s">
        <v>4</v>
      </c>
      <c r="B103" s="91" t="s">
        <v>714</v>
      </c>
      <c r="C103" s="91" t="s">
        <v>803</v>
      </c>
      <c r="D103" s="91" t="s">
        <v>961</v>
      </c>
      <c r="E103" s="139" t="s">
        <v>105</v>
      </c>
      <c r="F103" s="89"/>
      <c r="G103" s="60">
        <f>SUM(G104)</f>
        <v>27246</v>
      </c>
      <c r="H103" s="60">
        <f t="shared" ref="H103:I106" si="11">SUM(H104)</f>
        <v>21797</v>
      </c>
      <c r="I103" s="60">
        <f t="shared" si="11"/>
        <v>21797</v>
      </c>
    </row>
    <row r="104" spans="1:9" ht="31.5">
      <c r="A104" s="70" t="s">
        <v>422</v>
      </c>
      <c r="B104" s="91" t="s">
        <v>714</v>
      </c>
      <c r="C104" s="91" t="s">
        <v>803</v>
      </c>
      <c r="D104" s="91" t="s">
        <v>961</v>
      </c>
      <c r="E104" s="109" t="s">
        <v>110</v>
      </c>
      <c r="F104" s="85"/>
      <c r="G104" s="53">
        <f>SUM(G105)</f>
        <v>27246</v>
      </c>
      <c r="H104" s="53">
        <f t="shared" si="11"/>
        <v>21797</v>
      </c>
      <c r="I104" s="53">
        <f t="shared" si="11"/>
        <v>21797</v>
      </c>
    </row>
    <row r="105" spans="1:9" ht="15.75">
      <c r="A105" s="50" t="s">
        <v>427</v>
      </c>
      <c r="B105" s="91" t="s">
        <v>714</v>
      </c>
      <c r="C105" s="91" t="s">
        <v>803</v>
      </c>
      <c r="D105" s="91" t="s">
        <v>961</v>
      </c>
      <c r="E105" s="109" t="s">
        <v>111</v>
      </c>
      <c r="F105" s="85"/>
      <c r="G105" s="53">
        <f>SUM(G106)</f>
        <v>27246</v>
      </c>
      <c r="H105" s="53">
        <f t="shared" si="11"/>
        <v>21797</v>
      </c>
      <c r="I105" s="53">
        <f t="shared" si="11"/>
        <v>21797</v>
      </c>
    </row>
    <row r="106" spans="1:9" ht="94.5">
      <c r="A106" s="50" t="s">
        <v>1032</v>
      </c>
      <c r="B106" s="91" t="s">
        <v>714</v>
      </c>
      <c r="C106" s="91" t="s">
        <v>803</v>
      </c>
      <c r="D106" s="91" t="s">
        <v>961</v>
      </c>
      <c r="E106" s="109" t="s">
        <v>112</v>
      </c>
      <c r="F106" s="89"/>
      <c r="G106" s="53">
        <f>SUM(G107)</f>
        <v>27246</v>
      </c>
      <c r="H106" s="53">
        <f t="shared" si="11"/>
        <v>21797</v>
      </c>
      <c r="I106" s="53">
        <f t="shared" si="11"/>
        <v>21797</v>
      </c>
    </row>
    <row r="107" spans="1:9" ht="15.75">
      <c r="A107" s="59" t="s">
        <v>1148</v>
      </c>
      <c r="B107" s="91" t="s">
        <v>714</v>
      </c>
      <c r="C107" s="91" t="s">
        <v>803</v>
      </c>
      <c r="D107" s="91" t="s">
        <v>961</v>
      </c>
      <c r="E107" s="109" t="s">
        <v>112</v>
      </c>
      <c r="F107" s="91" t="s">
        <v>711</v>
      </c>
      <c r="G107" s="53">
        <v>27246</v>
      </c>
      <c r="H107" s="53">
        <v>21797</v>
      </c>
      <c r="I107" s="53">
        <v>21797</v>
      </c>
    </row>
    <row r="108" spans="1:9" ht="15.75">
      <c r="A108" s="95" t="s">
        <v>367</v>
      </c>
      <c r="B108" s="91" t="s">
        <v>714</v>
      </c>
      <c r="C108" s="89" t="s">
        <v>803</v>
      </c>
      <c r="D108" s="89" t="s">
        <v>962</v>
      </c>
      <c r="E108" s="143"/>
      <c r="F108" s="89"/>
      <c r="G108" s="92">
        <f>SUM(G109)</f>
        <v>40000</v>
      </c>
      <c r="H108" s="92">
        <f t="shared" ref="H108:I112" si="12">SUM(H109)</f>
        <v>0</v>
      </c>
      <c r="I108" s="92">
        <f t="shared" si="12"/>
        <v>0</v>
      </c>
    </row>
    <row r="109" spans="1:9" ht="78.75">
      <c r="A109" s="62" t="s">
        <v>6</v>
      </c>
      <c r="B109" s="91" t="s">
        <v>714</v>
      </c>
      <c r="C109" s="91" t="s">
        <v>803</v>
      </c>
      <c r="D109" s="91" t="s">
        <v>962</v>
      </c>
      <c r="E109" s="139" t="s">
        <v>105</v>
      </c>
      <c r="F109" s="89"/>
      <c r="G109" s="92">
        <f>SUM(G110)</f>
        <v>40000</v>
      </c>
      <c r="H109" s="92">
        <f t="shared" si="12"/>
        <v>0</v>
      </c>
      <c r="I109" s="92">
        <f t="shared" si="12"/>
        <v>0</v>
      </c>
    </row>
    <row r="110" spans="1:9" ht="31.5">
      <c r="A110" s="70" t="s">
        <v>422</v>
      </c>
      <c r="B110" s="91" t="s">
        <v>714</v>
      </c>
      <c r="C110" s="91" t="s">
        <v>803</v>
      </c>
      <c r="D110" s="91" t="s">
        <v>962</v>
      </c>
      <c r="E110" s="109" t="s">
        <v>110</v>
      </c>
      <c r="F110" s="89"/>
      <c r="G110" s="92">
        <f>SUM(G111)</f>
        <v>40000</v>
      </c>
      <c r="H110" s="92">
        <f t="shared" si="12"/>
        <v>0</v>
      </c>
      <c r="I110" s="92">
        <f t="shared" si="12"/>
        <v>0</v>
      </c>
    </row>
    <row r="111" spans="1:9" ht="15.75">
      <c r="A111" s="50" t="s">
        <v>427</v>
      </c>
      <c r="B111" s="91" t="s">
        <v>714</v>
      </c>
      <c r="C111" s="91" t="s">
        <v>803</v>
      </c>
      <c r="D111" s="91" t="s">
        <v>962</v>
      </c>
      <c r="E111" s="109" t="s">
        <v>111</v>
      </c>
      <c r="F111" s="89"/>
      <c r="G111" s="92">
        <f>SUM(G112)</f>
        <v>40000</v>
      </c>
      <c r="H111" s="92">
        <f t="shared" si="12"/>
        <v>0</v>
      </c>
      <c r="I111" s="92">
        <f t="shared" si="12"/>
        <v>0</v>
      </c>
    </row>
    <row r="112" spans="1:9" ht="31.5">
      <c r="A112" s="94" t="s">
        <v>368</v>
      </c>
      <c r="B112" s="91" t="s">
        <v>714</v>
      </c>
      <c r="C112" s="91" t="s">
        <v>803</v>
      </c>
      <c r="D112" s="91" t="s">
        <v>962</v>
      </c>
      <c r="E112" s="109" t="s">
        <v>113</v>
      </c>
      <c r="F112" s="91"/>
      <c r="G112" s="53">
        <f>SUM(G113)</f>
        <v>40000</v>
      </c>
      <c r="H112" s="53">
        <f t="shared" si="12"/>
        <v>0</v>
      </c>
      <c r="I112" s="53">
        <f t="shared" si="12"/>
        <v>0</v>
      </c>
    </row>
    <row r="113" spans="1:9" ht="15.75">
      <c r="A113" s="59" t="s">
        <v>1148</v>
      </c>
      <c r="B113" s="91" t="s">
        <v>714</v>
      </c>
      <c r="C113" s="91" t="s">
        <v>803</v>
      </c>
      <c r="D113" s="91" t="s">
        <v>962</v>
      </c>
      <c r="E113" s="109" t="s">
        <v>113</v>
      </c>
      <c r="F113" s="91" t="s">
        <v>711</v>
      </c>
      <c r="G113" s="53">
        <v>40000</v>
      </c>
      <c r="H113" s="53"/>
      <c r="I113" s="53"/>
    </row>
    <row r="114" spans="1:9" ht="31.5">
      <c r="A114" s="80" t="s">
        <v>91</v>
      </c>
      <c r="B114" s="58" t="s">
        <v>49</v>
      </c>
      <c r="C114" s="73"/>
      <c r="D114" s="73"/>
      <c r="E114" s="141"/>
      <c r="F114" s="73"/>
      <c r="G114" s="82">
        <f>SUM(G115)</f>
        <v>3091</v>
      </c>
      <c r="H114" s="82">
        <f t="shared" ref="H114:I116" si="13">SUM(H115)</f>
        <v>3091</v>
      </c>
      <c r="I114" s="82">
        <f t="shared" si="13"/>
        <v>3091</v>
      </c>
    </row>
    <row r="115" spans="1:9" ht="31.5">
      <c r="A115" s="83" t="s">
        <v>960</v>
      </c>
      <c r="B115" s="84" t="s">
        <v>49</v>
      </c>
      <c r="C115" s="85" t="s">
        <v>961</v>
      </c>
      <c r="D115" s="85" t="s">
        <v>964</v>
      </c>
      <c r="E115" s="142"/>
      <c r="F115" s="85"/>
      <c r="G115" s="99">
        <f>SUM(G116)</f>
        <v>3091</v>
      </c>
      <c r="H115" s="99">
        <f t="shared" si="13"/>
        <v>3091</v>
      </c>
      <c r="I115" s="99">
        <f t="shared" si="13"/>
        <v>3091</v>
      </c>
    </row>
    <row r="116" spans="1:9" ht="63">
      <c r="A116" s="87" t="s">
        <v>715</v>
      </c>
      <c r="B116" s="88" t="s">
        <v>49</v>
      </c>
      <c r="C116" s="89" t="s">
        <v>961</v>
      </c>
      <c r="D116" s="89" t="s">
        <v>967</v>
      </c>
      <c r="E116" s="143"/>
      <c r="F116" s="89"/>
      <c r="G116" s="92">
        <f>SUM(G117)</f>
        <v>3091</v>
      </c>
      <c r="H116" s="92">
        <f t="shared" si="13"/>
        <v>3091</v>
      </c>
      <c r="I116" s="92">
        <f t="shared" si="13"/>
        <v>3091</v>
      </c>
    </row>
    <row r="117" spans="1:9" ht="15.75">
      <c r="A117" s="62" t="s">
        <v>573</v>
      </c>
      <c r="B117" s="81" t="s">
        <v>49</v>
      </c>
      <c r="C117" s="91" t="s">
        <v>961</v>
      </c>
      <c r="D117" s="91" t="s">
        <v>967</v>
      </c>
      <c r="E117" s="139" t="s">
        <v>456</v>
      </c>
      <c r="F117" s="91"/>
      <c r="G117" s="60">
        <f>SUM(G118+G122)</f>
        <v>3091</v>
      </c>
      <c r="H117" s="60">
        <f>SUM(H118+H122)</f>
        <v>3091</v>
      </c>
      <c r="I117" s="60">
        <f>SUM(I118+I122)</f>
        <v>3091</v>
      </c>
    </row>
    <row r="118" spans="1:9" ht="15.75">
      <c r="A118" s="62" t="s">
        <v>564</v>
      </c>
      <c r="B118" s="81" t="s">
        <v>49</v>
      </c>
      <c r="C118" s="91" t="s">
        <v>961</v>
      </c>
      <c r="D118" s="91" t="s">
        <v>967</v>
      </c>
      <c r="E118" s="109" t="s">
        <v>457</v>
      </c>
      <c r="F118" s="91"/>
      <c r="G118" s="60">
        <f>SUM(G119)</f>
        <v>2194.1999999999998</v>
      </c>
      <c r="H118" s="60">
        <f>SUM(H119)</f>
        <v>2194.1999999999998</v>
      </c>
      <c r="I118" s="60">
        <f>SUM(I119)</f>
        <v>2194.1999999999998</v>
      </c>
    </row>
    <row r="119" spans="1:9" ht="47.25">
      <c r="A119" s="59" t="s">
        <v>529</v>
      </c>
      <c r="B119" s="81" t="s">
        <v>49</v>
      </c>
      <c r="C119" s="91" t="s">
        <v>961</v>
      </c>
      <c r="D119" s="91" t="s">
        <v>967</v>
      </c>
      <c r="E119" s="109" t="s">
        <v>530</v>
      </c>
      <c r="F119" s="91"/>
      <c r="G119" s="60">
        <f>SUM(G120+G121)</f>
        <v>2194.1999999999998</v>
      </c>
      <c r="H119" s="60">
        <f>SUM(H120+H121)</f>
        <v>2194.1999999999998</v>
      </c>
      <c r="I119" s="60">
        <f>SUM(I120+I121)</f>
        <v>2194.1999999999998</v>
      </c>
    </row>
    <row r="120" spans="1:9" ht="94.5">
      <c r="A120" s="59" t="s">
        <v>1058</v>
      </c>
      <c r="B120" s="81" t="s">
        <v>49</v>
      </c>
      <c r="C120" s="91" t="s">
        <v>961</v>
      </c>
      <c r="D120" s="91" t="s">
        <v>967</v>
      </c>
      <c r="E120" s="109" t="s">
        <v>530</v>
      </c>
      <c r="F120" s="91" t="s">
        <v>1087</v>
      </c>
      <c r="G120" s="53">
        <v>2071.6999999999998</v>
      </c>
      <c r="H120" s="53">
        <v>2071.6999999999998</v>
      </c>
      <c r="I120" s="53">
        <v>2071.6999999999998</v>
      </c>
    </row>
    <row r="121" spans="1:9" ht="31.5">
      <c r="A121" s="59" t="s">
        <v>1150</v>
      </c>
      <c r="B121" s="81" t="s">
        <v>49</v>
      </c>
      <c r="C121" s="91" t="s">
        <v>961</v>
      </c>
      <c r="D121" s="91" t="s">
        <v>967</v>
      </c>
      <c r="E121" s="109" t="s">
        <v>530</v>
      </c>
      <c r="F121" s="91" t="s">
        <v>1151</v>
      </c>
      <c r="G121" s="53">
        <v>122.5</v>
      </c>
      <c r="H121" s="53">
        <v>122.5</v>
      </c>
      <c r="I121" s="53">
        <v>122.5</v>
      </c>
    </row>
    <row r="122" spans="1:9" ht="47.25">
      <c r="A122" s="59" t="s">
        <v>799</v>
      </c>
      <c r="B122" s="81" t="s">
        <v>49</v>
      </c>
      <c r="C122" s="91" t="s">
        <v>961</v>
      </c>
      <c r="D122" s="91" t="s">
        <v>967</v>
      </c>
      <c r="E122" s="109" t="s">
        <v>461</v>
      </c>
      <c r="F122" s="91"/>
      <c r="G122" s="60">
        <f>SUM(G123)</f>
        <v>896.8</v>
      </c>
      <c r="H122" s="60">
        <f>SUM(H123)</f>
        <v>896.8</v>
      </c>
      <c r="I122" s="60">
        <f>SUM(I123)</f>
        <v>896.8</v>
      </c>
    </row>
    <row r="123" spans="1:9" ht="94.5">
      <c r="A123" s="59" t="s">
        <v>1058</v>
      </c>
      <c r="B123" s="81" t="s">
        <v>49</v>
      </c>
      <c r="C123" s="91" t="s">
        <v>961</v>
      </c>
      <c r="D123" s="91" t="s">
        <v>967</v>
      </c>
      <c r="E123" s="109" t="s">
        <v>461</v>
      </c>
      <c r="F123" s="91" t="s">
        <v>1087</v>
      </c>
      <c r="G123" s="53">
        <v>896.8</v>
      </c>
      <c r="H123" s="53">
        <v>896.8</v>
      </c>
      <c r="I123" s="53">
        <v>896.8</v>
      </c>
    </row>
    <row r="124" spans="1:9" ht="47.25">
      <c r="A124" s="49" t="s">
        <v>1070</v>
      </c>
      <c r="B124" s="61" t="s">
        <v>251</v>
      </c>
      <c r="C124" s="61"/>
      <c r="D124" s="61"/>
      <c r="E124" s="138"/>
      <c r="F124" s="61"/>
      <c r="G124" s="63">
        <f>SUM(G125+G231)</f>
        <v>792227.70000000007</v>
      </c>
      <c r="H124" s="63">
        <f>SUM(H125+H231)</f>
        <v>702721.9</v>
      </c>
      <c r="I124" s="63">
        <f>SUM(I125+I231)</f>
        <v>716828.2</v>
      </c>
    </row>
    <row r="125" spans="1:9" ht="15.75">
      <c r="A125" s="83" t="s">
        <v>1141</v>
      </c>
      <c r="B125" s="85" t="s">
        <v>251</v>
      </c>
      <c r="C125" s="85" t="s">
        <v>968</v>
      </c>
      <c r="D125" s="85" t="s">
        <v>964</v>
      </c>
      <c r="E125" s="142"/>
      <c r="F125" s="85"/>
      <c r="G125" s="93">
        <f>SUM(G126+G141+G194+G217+G182)</f>
        <v>772051.10000000009</v>
      </c>
      <c r="H125" s="93">
        <f>SUM(H126+H141+H194+H217+H182)</f>
        <v>682545.3</v>
      </c>
      <c r="I125" s="93">
        <f>SUM(I126+I141+I194+I217+I182)</f>
        <v>696651.6</v>
      </c>
    </row>
    <row r="126" spans="1:9" ht="15.75">
      <c r="A126" s="78" t="s">
        <v>871</v>
      </c>
      <c r="B126" s="76" t="s">
        <v>251</v>
      </c>
      <c r="C126" s="76" t="s">
        <v>968</v>
      </c>
      <c r="D126" s="76" t="s">
        <v>961</v>
      </c>
      <c r="E126" s="143"/>
      <c r="F126" s="89"/>
      <c r="G126" s="77">
        <f>SUM(G127)</f>
        <v>185389.4</v>
      </c>
      <c r="H126" s="77">
        <f>SUM(H127)</f>
        <v>173560.5</v>
      </c>
      <c r="I126" s="77">
        <f>SUM(I127)</f>
        <v>186230.3</v>
      </c>
    </row>
    <row r="127" spans="1:9" ht="47.25">
      <c r="A127" s="107" t="s">
        <v>7</v>
      </c>
      <c r="B127" s="91" t="s">
        <v>251</v>
      </c>
      <c r="C127" s="91" t="s">
        <v>968</v>
      </c>
      <c r="D127" s="91" t="s">
        <v>961</v>
      </c>
      <c r="E127" s="139" t="s">
        <v>695</v>
      </c>
      <c r="F127" s="91"/>
      <c r="G127" s="60">
        <f>SUM(G128+G137)</f>
        <v>185389.4</v>
      </c>
      <c r="H127" s="60">
        <f>SUM(H128+H137)</f>
        <v>173560.5</v>
      </c>
      <c r="I127" s="60">
        <f>SUM(I128+I137)</f>
        <v>186230.3</v>
      </c>
    </row>
    <row r="128" spans="1:9" ht="47.25">
      <c r="A128" s="57" t="s">
        <v>1334</v>
      </c>
      <c r="B128" s="51" t="s">
        <v>251</v>
      </c>
      <c r="C128" s="51" t="s">
        <v>968</v>
      </c>
      <c r="D128" s="51" t="s">
        <v>961</v>
      </c>
      <c r="E128" s="109" t="s">
        <v>696</v>
      </c>
      <c r="F128" s="91"/>
      <c r="G128" s="53">
        <f>SUM(G129+G134)</f>
        <v>185389.4</v>
      </c>
      <c r="H128" s="53">
        <f>SUM(H129+H134)</f>
        <v>171610.7</v>
      </c>
      <c r="I128" s="53">
        <f>SUM(I129+I134)</f>
        <v>186230.3</v>
      </c>
    </row>
    <row r="129" spans="1:9" ht="47.25">
      <c r="A129" s="57" t="s">
        <v>1024</v>
      </c>
      <c r="B129" s="51" t="s">
        <v>251</v>
      </c>
      <c r="C129" s="51" t="s">
        <v>968</v>
      </c>
      <c r="D129" s="51" t="s">
        <v>961</v>
      </c>
      <c r="E129" s="109" t="s">
        <v>697</v>
      </c>
      <c r="F129" s="91"/>
      <c r="G129" s="53">
        <f>SUM(G132+G130)</f>
        <v>184446.5</v>
      </c>
      <c r="H129" s="53">
        <f>SUM(H132+H130)</f>
        <v>171610.7</v>
      </c>
      <c r="I129" s="53">
        <f>SUM(I132+I130)</f>
        <v>186230.3</v>
      </c>
    </row>
    <row r="130" spans="1:9" ht="94.5">
      <c r="A130" s="56" t="s">
        <v>1021</v>
      </c>
      <c r="B130" s="91" t="s">
        <v>251</v>
      </c>
      <c r="C130" s="91" t="s">
        <v>968</v>
      </c>
      <c r="D130" s="91" t="s">
        <v>961</v>
      </c>
      <c r="E130" s="109" t="s">
        <v>1310</v>
      </c>
      <c r="F130" s="89"/>
      <c r="G130" s="53">
        <f>SUM(G131:G131)</f>
        <v>101660.7</v>
      </c>
      <c r="H130" s="53">
        <f>SUM(H131:H131)</f>
        <v>101660.7</v>
      </c>
      <c r="I130" s="53">
        <f>SUM(I131:I131)</f>
        <v>101660.7</v>
      </c>
    </row>
    <row r="131" spans="1:9" ht="47.25">
      <c r="A131" s="59" t="s">
        <v>42</v>
      </c>
      <c r="B131" s="91" t="s">
        <v>251</v>
      </c>
      <c r="C131" s="91" t="s">
        <v>968</v>
      </c>
      <c r="D131" s="91" t="s">
        <v>961</v>
      </c>
      <c r="E131" s="109" t="s">
        <v>1310</v>
      </c>
      <c r="F131" s="91" t="s">
        <v>147</v>
      </c>
      <c r="G131" s="53">
        <v>101660.7</v>
      </c>
      <c r="H131" s="53">
        <v>101660.7</v>
      </c>
      <c r="I131" s="53">
        <v>101660.7</v>
      </c>
    </row>
    <row r="132" spans="1:9" ht="15.75">
      <c r="A132" s="56" t="s">
        <v>1022</v>
      </c>
      <c r="B132" s="51" t="s">
        <v>251</v>
      </c>
      <c r="C132" s="51" t="s">
        <v>968</v>
      </c>
      <c r="D132" s="51" t="s">
        <v>961</v>
      </c>
      <c r="E132" s="109" t="s">
        <v>698</v>
      </c>
      <c r="F132" s="91"/>
      <c r="G132" s="53">
        <f>SUM(G133)</f>
        <v>82785.8</v>
      </c>
      <c r="H132" s="53">
        <f>SUM(H133)</f>
        <v>69950</v>
      </c>
      <c r="I132" s="53">
        <f>SUM(I133)</f>
        <v>84569.600000000006</v>
      </c>
    </row>
    <row r="133" spans="1:9" ht="31.5">
      <c r="A133" s="69" t="s">
        <v>1214</v>
      </c>
      <c r="B133" s="51" t="s">
        <v>251</v>
      </c>
      <c r="C133" s="51" t="s">
        <v>968</v>
      </c>
      <c r="D133" s="51" t="s">
        <v>961</v>
      </c>
      <c r="E133" s="109" t="s">
        <v>698</v>
      </c>
      <c r="F133" s="91" t="s">
        <v>147</v>
      </c>
      <c r="G133" s="53">
        <v>82785.8</v>
      </c>
      <c r="H133" s="53">
        <v>69950</v>
      </c>
      <c r="I133" s="53">
        <v>84569.600000000006</v>
      </c>
    </row>
    <row r="134" spans="1:9" ht="31.5">
      <c r="A134" s="69" t="s">
        <v>1214</v>
      </c>
      <c r="B134" s="51" t="s">
        <v>251</v>
      </c>
      <c r="C134" s="51" t="s">
        <v>968</v>
      </c>
      <c r="D134" s="51" t="s">
        <v>961</v>
      </c>
      <c r="E134" s="109" t="s">
        <v>220</v>
      </c>
      <c r="F134" s="91"/>
      <c r="G134" s="53">
        <f t="shared" ref="G134:I135" si="14">SUM(G135)</f>
        <v>942.9</v>
      </c>
      <c r="H134" s="53">
        <f t="shared" si="14"/>
        <v>0</v>
      </c>
      <c r="I134" s="53">
        <f t="shared" si="14"/>
        <v>0</v>
      </c>
    </row>
    <row r="135" spans="1:9" ht="173.25">
      <c r="A135" s="56" t="s">
        <v>99</v>
      </c>
      <c r="B135" s="51" t="s">
        <v>251</v>
      </c>
      <c r="C135" s="51" t="s">
        <v>968</v>
      </c>
      <c r="D135" s="51" t="s">
        <v>961</v>
      </c>
      <c r="E135" s="109" t="s">
        <v>335</v>
      </c>
      <c r="F135" s="91"/>
      <c r="G135" s="53">
        <f t="shared" si="14"/>
        <v>942.9</v>
      </c>
      <c r="H135" s="53">
        <f t="shared" si="14"/>
        <v>0</v>
      </c>
      <c r="I135" s="53">
        <f t="shared" si="14"/>
        <v>0</v>
      </c>
    </row>
    <row r="136" spans="1:9" ht="47.25">
      <c r="A136" s="59" t="s">
        <v>42</v>
      </c>
      <c r="B136" s="51" t="s">
        <v>251</v>
      </c>
      <c r="C136" s="51" t="s">
        <v>968</v>
      </c>
      <c r="D136" s="51" t="s">
        <v>961</v>
      </c>
      <c r="E136" s="109" t="s">
        <v>335</v>
      </c>
      <c r="F136" s="91" t="s">
        <v>147</v>
      </c>
      <c r="G136" s="53">
        <v>942.9</v>
      </c>
      <c r="H136" s="53"/>
      <c r="I136" s="53"/>
    </row>
    <row r="137" spans="1:9" ht="47.25">
      <c r="A137" s="57" t="s">
        <v>317</v>
      </c>
      <c r="B137" s="51" t="s">
        <v>251</v>
      </c>
      <c r="C137" s="51" t="s">
        <v>968</v>
      </c>
      <c r="D137" s="51" t="s">
        <v>961</v>
      </c>
      <c r="E137" s="109" t="s">
        <v>156</v>
      </c>
      <c r="F137" s="91"/>
      <c r="G137" s="53">
        <f t="shared" ref="G137:I139" si="15">SUM(G138)</f>
        <v>0</v>
      </c>
      <c r="H137" s="53">
        <f t="shared" si="15"/>
        <v>1949.8</v>
      </c>
      <c r="I137" s="53">
        <f t="shared" si="15"/>
        <v>0</v>
      </c>
    </row>
    <row r="138" spans="1:9" ht="31.5">
      <c r="A138" s="69" t="s">
        <v>1214</v>
      </c>
      <c r="B138" s="51" t="s">
        <v>251</v>
      </c>
      <c r="C138" s="51" t="s">
        <v>968</v>
      </c>
      <c r="D138" s="51" t="s">
        <v>961</v>
      </c>
      <c r="E138" s="109" t="s">
        <v>385</v>
      </c>
      <c r="F138" s="91"/>
      <c r="G138" s="53">
        <f t="shared" si="15"/>
        <v>0</v>
      </c>
      <c r="H138" s="53">
        <f t="shared" si="15"/>
        <v>1949.8</v>
      </c>
      <c r="I138" s="53">
        <f t="shared" si="15"/>
        <v>0</v>
      </c>
    </row>
    <row r="139" spans="1:9" ht="47.25">
      <c r="A139" s="56" t="s">
        <v>920</v>
      </c>
      <c r="B139" s="51" t="s">
        <v>251</v>
      </c>
      <c r="C139" s="51" t="s">
        <v>968</v>
      </c>
      <c r="D139" s="51" t="s">
        <v>961</v>
      </c>
      <c r="E139" s="109" t="s">
        <v>921</v>
      </c>
      <c r="F139" s="91"/>
      <c r="G139" s="53">
        <f t="shared" si="15"/>
        <v>0</v>
      </c>
      <c r="H139" s="53">
        <f t="shared" si="15"/>
        <v>1949.8</v>
      </c>
      <c r="I139" s="53">
        <f t="shared" si="15"/>
        <v>0</v>
      </c>
    </row>
    <row r="140" spans="1:9" ht="47.25">
      <c r="A140" s="59" t="s">
        <v>42</v>
      </c>
      <c r="B140" s="51" t="s">
        <v>251</v>
      </c>
      <c r="C140" s="51" t="s">
        <v>968</v>
      </c>
      <c r="D140" s="51" t="s">
        <v>961</v>
      </c>
      <c r="E140" s="109" t="s">
        <v>921</v>
      </c>
      <c r="F140" s="91" t="s">
        <v>147</v>
      </c>
      <c r="G140" s="53"/>
      <c r="H140" s="53">
        <v>1949.8</v>
      </c>
      <c r="I140" s="53"/>
    </row>
    <row r="141" spans="1:9" ht="15.75">
      <c r="A141" s="78" t="s">
        <v>1142</v>
      </c>
      <c r="B141" s="51" t="s">
        <v>251</v>
      </c>
      <c r="C141" s="76" t="s">
        <v>968</v>
      </c>
      <c r="D141" s="76" t="s">
        <v>962</v>
      </c>
      <c r="E141" s="143"/>
      <c r="F141" s="89"/>
      <c r="G141" s="77">
        <f>SUM(G142)</f>
        <v>509205.19999999995</v>
      </c>
      <c r="H141" s="77">
        <f>SUM(H142)</f>
        <v>435118.9</v>
      </c>
      <c r="I141" s="77">
        <f>SUM(I142)</f>
        <v>438353.39999999997</v>
      </c>
    </row>
    <row r="142" spans="1:9" ht="47.25">
      <c r="A142" s="107" t="s">
        <v>8</v>
      </c>
      <c r="B142" s="51" t="s">
        <v>251</v>
      </c>
      <c r="C142" s="51" t="s">
        <v>968</v>
      </c>
      <c r="D142" s="51" t="s">
        <v>962</v>
      </c>
      <c r="E142" s="109" t="s">
        <v>695</v>
      </c>
      <c r="F142" s="91"/>
      <c r="G142" s="53">
        <f>SUM(G143+G172)</f>
        <v>509205.19999999995</v>
      </c>
      <c r="H142" s="53">
        <f>SUM(H143+H172)</f>
        <v>435118.9</v>
      </c>
      <c r="I142" s="53">
        <f>SUM(I143+I172)</f>
        <v>438353.39999999997</v>
      </c>
    </row>
    <row r="143" spans="1:9" ht="47.25">
      <c r="A143" s="57" t="s">
        <v>1333</v>
      </c>
      <c r="B143" s="51" t="s">
        <v>251</v>
      </c>
      <c r="C143" s="51" t="s">
        <v>968</v>
      </c>
      <c r="D143" s="51" t="s">
        <v>962</v>
      </c>
      <c r="E143" s="109" t="s">
        <v>699</v>
      </c>
      <c r="F143" s="91"/>
      <c r="G143" s="53">
        <f>SUM(G144+G149+G158+G166+G169)</f>
        <v>503950.39999999997</v>
      </c>
      <c r="H143" s="53">
        <f>SUM(H144+H149+H158+H166+H169)</f>
        <v>433051.80000000005</v>
      </c>
      <c r="I143" s="53">
        <f>SUM(I144+I149+I158+I166+I169)</f>
        <v>436538.3</v>
      </c>
    </row>
    <row r="144" spans="1:9" ht="31.5">
      <c r="A144" s="28" t="s">
        <v>426</v>
      </c>
      <c r="B144" s="51" t="s">
        <v>251</v>
      </c>
      <c r="C144" s="51" t="s">
        <v>968</v>
      </c>
      <c r="D144" s="51" t="s">
        <v>962</v>
      </c>
      <c r="E144" s="109" t="s">
        <v>700</v>
      </c>
      <c r="F144" s="91"/>
      <c r="G144" s="53">
        <f>SUM(G145+G147)</f>
        <v>26698</v>
      </c>
      <c r="H144" s="53">
        <f>SUM(H145+H147)</f>
        <v>198</v>
      </c>
      <c r="I144" s="53">
        <f>SUM(I145+I147)</f>
        <v>0</v>
      </c>
    </row>
    <row r="145" spans="1:9" ht="15.75">
      <c r="A145" s="28" t="s">
        <v>261</v>
      </c>
      <c r="B145" s="51" t="s">
        <v>251</v>
      </c>
      <c r="C145" s="51" t="s">
        <v>968</v>
      </c>
      <c r="D145" s="51" t="s">
        <v>962</v>
      </c>
      <c r="E145" s="109" t="s">
        <v>701</v>
      </c>
      <c r="F145" s="91"/>
      <c r="G145" s="53">
        <f>SUM(G146)</f>
        <v>26500</v>
      </c>
      <c r="H145" s="53">
        <f>SUM(H146)</f>
        <v>0</v>
      </c>
      <c r="I145" s="53">
        <f>SUM(I146)</f>
        <v>0</v>
      </c>
    </row>
    <row r="146" spans="1:9" ht="47.25">
      <c r="A146" s="28" t="s">
        <v>260</v>
      </c>
      <c r="B146" s="51" t="s">
        <v>251</v>
      </c>
      <c r="C146" s="51" t="s">
        <v>968</v>
      </c>
      <c r="D146" s="51" t="s">
        <v>962</v>
      </c>
      <c r="E146" s="109" t="s">
        <v>701</v>
      </c>
      <c r="F146" s="91" t="s">
        <v>1151</v>
      </c>
      <c r="G146" s="53">
        <v>26500</v>
      </c>
      <c r="H146" s="53"/>
      <c r="I146" s="53"/>
    </row>
    <row r="147" spans="1:9" ht="31.5">
      <c r="A147" s="28" t="s">
        <v>675</v>
      </c>
      <c r="B147" s="51" t="s">
        <v>251</v>
      </c>
      <c r="C147" s="51" t="s">
        <v>968</v>
      </c>
      <c r="D147" s="51" t="s">
        <v>962</v>
      </c>
      <c r="E147" s="109" t="s">
        <v>911</v>
      </c>
      <c r="F147" s="91"/>
      <c r="G147" s="53">
        <f>SUM(G148:G148)</f>
        <v>198</v>
      </c>
      <c r="H147" s="53">
        <f>SUM(H148:H148)</f>
        <v>198</v>
      </c>
      <c r="I147" s="53">
        <f>SUM(I148:I148)</f>
        <v>0</v>
      </c>
    </row>
    <row r="148" spans="1:9" ht="31.5">
      <c r="A148" s="50" t="s">
        <v>1150</v>
      </c>
      <c r="B148" s="51" t="s">
        <v>251</v>
      </c>
      <c r="C148" s="51" t="s">
        <v>968</v>
      </c>
      <c r="D148" s="51" t="s">
        <v>962</v>
      </c>
      <c r="E148" s="109" t="s">
        <v>911</v>
      </c>
      <c r="F148" s="91" t="s">
        <v>1151</v>
      </c>
      <c r="G148" s="53">
        <v>198</v>
      </c>
      <c r="H148" s="53">
        <v>198</v>
      </c>
      <c r="I148" s="53"/>
    </row>
    <row r="149" spans="1:9" ht="47.25">
      <c r="A149" s="57" t="s">
        <v>1024</v>
      </c>
      <c r="B149" s="51" t="s">
        <v>251</v>
      </c>
      <c r="C149" s="51" t="s">
        <v>968</v>
      </c>
      <c r="D149" s="51" t="s">
        <v>962</v>
      </c>
      <c r="E149" s="109" t="s">
        <v>702</v>
      </c>
      <c r="F149" s="91"/>
      <c r="G149" s="53">
        <f>SUM(G150+G152+G154+G156)</f>
        <v>456160.39999999997</v>
      </c>
      <c r="H149" s="53">
        <f>SUM(H150+H152+H154+H156)</f>
        <v>411810.80000000005</v>
      </c>
      <c r="I149" s="53">
        <f>SUM(I150+I152+I154+I156)</f>
        <v>415463.7</v>
      </c>
    </row>
    <row r="150" spans="1:9" ht="141.75">
      <c r="A150" s="69" t="s">
        <v>446</v>
      </c>
      <c r="B150" s="51" t="s">
        <v>251</v>
      </c>
      <c r="C150" s="51" t="s">
        <v>968</v>
      </c>
      <c r="D150" s="51" t="s">
        <v>962</v>
      </c>
      <c r="E150" s="109" t="s">
        <v>1186</v>
      </c>
      <c r="F150" s="91"/>
      <c r="G150" s="53">
        <f>SUM(G151:G151)</f>
        <v>298301.2</v>
      </c>
      <c r="H150" s="53">
        <f>SUM(H151:H151)</f>
        <v>298301.2</v>
      </c>
      <c r="I150" s="53">
        <f>SUM(I151:I151)</f>
        <v>298301.2</v>
      </c>
    </row>
    <row r="151" spans="1:9" ht="47.25">
      <c r="A151" s="69" t="s">
        <v>42</v>
      </c>
      <c r="B151" s="51" t="s">
        <v>251</v>
      </c>
      <c r="C151" s="51" t="s">
        <v>968</v>
      </c>
      <c r="D151" s="51" t="s">
        <v>962</v>
      </c>
      <c r="E151" s="109" t="s">
        <v>1186</v>
      </c>
      <c r="F151" s="91" t="s">
        <v>147</v>
      </c>
      <c r="G151" s="53">
        <v>298301.2</v>
      </c>
      <c r="H151" s="53">
        <v>298301.2</v>
      </c>
      <c r="I151" s="53">
        <v>298301.2</v>
      </c>
    </row>
    <row r="152" spans="1:9" ht="15.75">
      <c r="A152" s="56" t="s">
        <v>1209</v>
      </c>
      <c r="B152" s="51" t="s">
        <v>251</v>
      </c>
      <c r="C152" s="51" t="s">
        <v>968</v>
      </c>
      <c r="D152" s="51" t="s">
        <v>962</v>
      </c>
      <c r="E152" s="109" t="s">
        <v>703</v>
      </c>
      <c r="F152" s="91"/>
      <c r="G152" s="53">
        <f>SUM(G153)</f>
        <v>137472.5</v>
      </c>
      <c r="H152" s="53">
        <f>SUM(H153)</f>
        <v>92870.1</v>
      </c>
      <c r="I152" s="53">
        <f>SUM(I153)</f>
        <v>96570.1</v>
      </c>
    </row>
    <row r="153" spans="1:9" ht="47.25">
      <c r="A153" s="56" t="s">
        <v>42</v>
      </c>
      <c r="B153" s="51" t="s">
        <v>251</v>
      </c>
      <c r="C153" s="51" t="s">
        <v>968</v>
      </c>
      <c r="D153" s="51" t="s">
        <v>962</v>
      </c>
      <c r="E153" s="109" t="s">
        <v>703</v>
      </c>
      <c r="F153" s="91" t="s">
        <v>147</v>
      </c>
      <c r="G153" s="53">
        <v>137472.5</v>
      </c>
      <c r="H153" s="53">
        <v>92870.1</v>
      </c>
      <c r="I153" s="53">
        <v>96570.1</v>
      </c>
    </row>
    <row r="154" spans="1:9" ht="78.75">
      <c r="A154" s="56" t="s">
        <v>683</v>
      </c>
      <c r="B154" s="51" t="s">
        <v>251</v>
      </c>
      <c r="C154" s="51" t="s">
        <v>968</v>
      </c>
      <c r="D154" s="51" t="s">
        <v>962</v>
      </c>
      <c r="E154" s="109" t="s">
        <v>294</v>
      </c>
      <c r="F154" s="91"/>
      <c r="G154" s="53">
        <f>SUM(G155)</f>
        <v>15476.1</v>
      </c>
      <c r="H154" s="53">
        <f>SUM(H155)</f>
        <v>15476.1</v>
      </c>
      <c r="I154" s="53">
        <f>SUM(I155)</f>
        <v>15476.1</v>
      </c>
    </row>
    <row r="155" spans="1:9" ht="47.25">
      <c r="A155" s="56" t="s">
        <v>42</v>
      </c>
      <c r="B155" s="51" t="s">
        <v>251</v>
      </c>
      <c r="C155" s="51" t="s">
        <v>968</v>
      </c>
      <c r="D155" s="51" t="s">
        <v>962</v>
      </c>
      <c r="E155" s="109" t="s">
        <v>294</v>
      </c>
      <c r="F155" s="91" t="s">
        <v>147</v>
      </c>
      <c r="G155" s="53">
        <v>15476.1</v>
      </c>
      <c r="H155" s="53">
        <v>15476.1</v>
      </c>
      <c r="I155" s="53">
        <v>15476.1</v>
      </c>
    </row>
    <row r="156" spans="1:9" ht="78.75">
      <c r="A156" s="56" t="s">
        <v>925</v>
      </c>
      <c r="B156" s="51" t="s">
        <v>251</v>
      </c>
      <c r="C156" s="51" t="s">
        <v>968</v>
      </c>
      <c r="D156" s="51" t="s">
        <v>962</v>
      </c>
      <c r="E156" s="109" t="s">
        <v>924</v>
      </c>
      <c r="F156" s="91"/>
      <c r="G156" s="53">
        <f>SUM(G157)</f>
        <v>4910.6000000000004</v>
      </c>
      <c r="H156" s="53">
        <f>SUM(H157)</f>
        <v>5163.3999999999996</v>
      </c>
      <c r="I156" s="53">
        <f>SUM(I157)</f>
        <v>5116.3</v>
      </c>
    </row>
    <row r="157" spans="1:9" ht="47.25">
      <c r="A157" s="56" t="s">
        <v>42</v>
      </c>
      <c r="B157" s="51" t="s">
        <v>251</v>
      </c>
      <c r="C157" s="51" t="s">
        <v>968</v>
      </c>
      <c r="D157" s="51" t="s">
        <v>962</v>
      </c>
      <c r="E157" s="109" t="s">
        <v>924</v>
      </c>
      <c r="F157" s="91" t="s">
        <v>147</v>
      </c>
      <c r="G157" s="53">
        <v>4910.6000000000004</v>
      </c>
      <c r="H157" s="53">
        <v>5163.3999999999996</v>
      </c>
      <c r="I157" s="53">
        <v>5116.3</v>
      </c>
    </row>
    <row r="158" spans="1:9" ht="31.5">
      <c r="A158" s="57" t="s">
        <v>676</v>
      </c>
      <c r="B158" s="51" t="s">
        <v>251</v>
      </c>
      <c r="C158" s="51" t="s">
        <v>968</v>
      </c>
      <c r="D158" s="51" t="s">
        <v>962</v>
      </c>
      <c r="E158" s="109" t="s">
        <v>374</v>
      </c>
      <c r="F158" s="91"/>
      <c r="G158" s="53">
        <f>SUM(G159+G162)</f>
        <v>20989</v>
      </c>
      <c r="H158" s="53">
        <f>SUM(H159+H162)</f>
        <v>21031</v>
      </c>
      <c r="I158" s="53">
        <f>SUM(I159+I162)</f>
        <v>21066.6</v>
      </c>
    </row>
    <row r="159" spans="1:9" ht="157.5">
      <c r="A159" s="69" t="s">
        <v>1188</v>
      </c>
      <c r="B159" s="51" t="s">
        <v>251</v>
      </c>
      <c r="C159" s="51" t="s">
        <v>968</v>
      </c>
      <c r="D159" s="51" t="s">
        <v>962</v>
      </c>
      <c r="E159" s="109" t="s">
        <v>1187</v>
      </c>
      <c r="F159" s="91"/>
      <c r="G159" s="53">
        <f>SUM(G160:G161)</f>
        <v>15373.5</v>
      </c>
      <c r="H159" s="53">
        <f>SUM(H160:H161)</f>
        <v>15373.5</v>
      </c>
      <c r="I159" s="53">
        <f>SUM(I160:I161)</f>
        <v>15373.5</v>
      </c>
    </row>
    <row r="160" spans="1:9" ht="94.5">
      <c r="A160" s="50" t="s">
        <v>1058</v>
      </c>
      <c r="B160" s="51" t="s">
        <v>251</v>
      </c>
      <c r="C160" s="51" t="s">
        <v>968</v>
      </c>
      <c r="D160" s="51" t="s">
        <v>962</v>
      </c>
      <c r="E160" s="109" t="s">
        <v>1187</v>
      </c>
      <c r="F160" s="91" t="s">
        <v>1087</v>
      </c>
      <c r="G160" s="53">
        <v>13843.1</v>
      </c>
      <c r="H160" s="53">
        <v>13843.1</v>
      </c>
      <c r="I160" s="53">
        <v>13843.1</v>
      </c>
    </row>
    <row r="161" spans="1:9" ht="31.5">
      <c r="A161" s="50" t="s">
        <v>1150</v>
      </c>
      <c r="B161" s="51" t="s">
        <v>251</v>
      </c>
      <c r="C161" s="51" t="s">
        <v>968</v>
      </c>
      <c r="D161" s="51" t="s">
        <v>962</v>
      </c>
      <c r="E161" s="109" t="s">
        <v>1187</v>
      </c>
      <c r="F161" s="91" t="s">
        <v>1151</v>
      </c>
      <c r="G161" s="53">
        <v>1530.4</v>
      </c>
      <c r="H161" s="53">
        <v>1530.4</v>
      </c>
      <c r="I161" s="53">
        <v>1530.4</v>
      </c>
    </row>
    <row r="162" spans="1:9" ht="47.25">
      <c r="A162" s="50" t="s">
        <v>229</v>
      </c>
      <c r="B162" s="51" t="s">
        <v>251</v>
      </c>
      <c r="C162" s="51" t="s">
        <v>968</v>
      </c>
      <c r="D162" s="51" t="s">
        <v>962</v>
      </c>
      <c r="E162" s="109" t="s">
        <v>375</v>
      </c>
      <c r="F162" s="91"/>
      <c r="G162" s="53">
        <f>SUM(G163:G165)</f>
        <v>5615.5</v>
      </c>
      <c r="H162" s="53">
        <f>SUM(H163:H165)</f>
        <v>5657.5</v>
      </c>
      <c r="I162" s="53">
        <f>SUM(I163:I165)</f>
        <v>5693.0999999999995</v>
      </c>
    </row>
    <row r="163" spans="1:9" ht="94.5">
      <c r="A163" s="50" t="s">
        <v>1058</v>
      </c>
      <c r="B163" s="51" t="s">
        <v>251</v>
      </c>
      <c r="C163" s="51" t="s">
        <v>968</v>
      </c>
      <c r="D163" s="51" t="s">
        <v>962</v>
      </c>
      <c r="E163" s="109" t="s">
        <v>375</v>
      </c>
      <c r="F163" s="91" t="s">
        <v>1087</v>
      </c>
      <c r="G163" s="53">
        <v>3555.8</v>
      </c>
      <c r="H163" s="53">
        <v>3555.8</v>
      </c>
      <c r="I163" s="53">
        <v>3555.8</v>
      </c>
    </row>
    <row r="164" spans="1:9" ht="31.5">
      <c r="A164" s="50" t="s">
        <v>1150</v>
      </c>
      <c r="B164" s="51" t="s">
        <v>251</v>
      </c>
      <c r="C164" s="51" t="s">
        <v>968</v>
      </c>
      <c r="D164" s="51" t="s">
        <v>962</v>
      </c>
      <c r="E164" s="109" t="s">
        <v>375</v>
      </c>
      <c r="F164" s="91" t="s">
        <v>1151</v>
      </c>
      <c r="G164" s="53">
        <v>1954</v>
      </c>
      <c r="H164" s="53">
        <v>1996</v>
      </c>
      <c r="I164" s="53">
        <v>2031.6</v>
      </c>
    </row>
    <row r="165" spans="1:9" ht="15.75">
      <c r="A165" s="50" t="s">
        <v>452</v>
      </c>
      <c r="B165" s="51" t="s">
        <v>251</v>
      </c>
      <c r="C165" s="51" t="s">
        <v>968</v>
      </c>
      <c r="D165" s="51" t="s">
        <v>962</v>
      </c>
      <c r="E165" s="109" t="s">
        <v>375</v>
      </c>
      <c r="F165" s="91" t="s">
        <v>453</v>
      </c>
      <c r="G165" s="53">
        <v>105.7</v>
      </c>
      <c r="H165" s="53">
        <v>105.7</v>
      </c>
      <c r="I165" s="53">
        <v>105.7</v>
      </c>
    </row>
    <row r="166" spans="1:9" ht="31.5">
      <c r="A166" s="180" t="s">
        <v>1198</v>
      </c>
      <c r="B166" s="51" t="s">
        <v>251</v>
      </c>
      <c r="C166" s="51" t="s">
        <v>968</v>
      </c>
      <c r="D166" s="51" t="s">
        <v>962</v>
      </c>
      <c r="E166" s="139" t="s">
        <v>1196</v>
      </c>
      <c r="F166" s="91"/>
      <c r="G166" s="53">
        <f t="shared" ref="G166:I167" si="16">SUM(G167)</f>
        <v>100</v>
      </c>
      <c r="H166" s="53">
        <f t="shared" si="16"/>
        <v>0</v>
      </c>
      <c r="I166" s="53">
        <f t="shared" si="16"/>
        <v>0</v>
      </c>
    </row>
    <row r="167" spans="1:9" ht="31.5">
      <c r="A167" s="56" t="s">
        <v>922</v>
      </c>
      <c r="B167" s="51" t="s">
        <v>251</v>
      </c>
      <c r="C167" s="51" t="s">
        <v>968</v>
      </c>
      <c r="D167" s="51" t="s">
        <v>962</v>
      </c>
      <c r="E167" s="139" t="s">
        <v>1197</v>
      </c>
      <c r="F167" s="91"/>
      <c r="G167" s="53">
        <f t="shared" si="16"/>
        <v>100</v>
      </c>
      <c r="H167" s="53">
        <f t="shared" si="16"/>
        <v>0</v>
      </c>
      <c r="I167" s="53">
        <f t="shared" si="16"/>
        <v>0</v>
      </c>
    </row>
    <row r="168" spans="1:9" ht="31.5">
      <c r="A168" s="50" t="s">
        <v>1150</v>
      </c>
      <c r="B168" s="51" t="s">
        <v>251</v>
      </c>
      <c r="C168" s="51" t="s">
        <v>968</v>
      </c>
      <c r="D168" s="51" t="s">
        <v>962</v>
      </c>
      <c r="E168" s="139" t="s">
        <v>1197</v>
      </c>
      <c r="F168" s="91" t="s">
        <v>1151</v>
      </c>
      <c r="G168" s="53">
        <v>100</v>
      </c>
      <c r="H168" s="53"/>
      <c r="I168" s="53"/>
    </row>
    <row r="169" spans="1:9" ht="31.5">
      <c r="A169" s="180" t="s">
        <v>1192</v>
      </c>
      <c r="B169" s="51" t="s">
        <v>251</v>
      </c>
      <c r="C169" s="51" t="s">
        <v>968</v>
      </c>
      <c r="D169" s="51" t="s">
        <v>962</v>
      </c>
      <c r="E169" s="139" t="s">
        <v>1193</v>
      </c>
      <c r="F169" s="91"/>
      <c r="G169" s="53">
        <f t="shared" ref="G169:I170" si="17">SUM(G170)</f>
        <v>3</v>
      </c>
      <c r="H169" s="53">
        <f t="shared" si="17"/>
        <v>12</v>
      </c>
      <c r="I169" s="53">
        <f t="shared" si="17"/>
        <v>8</v>
      </c>
    </row>
    <row r="170" spans="1:9" ht="78.75">
      <c r="A170" s="56" t="s">
        <v>923</v>
      </c>
      <c r="B170" s="51" t="s">
        <v>251</v>
      </c>
      <c r="C170" s="51" t="s">
        <v>968</v>
      </c>
      <c r="D170" s="51" t="s">
        <v>962</v>
      </c>
      <c r="E170" s="139" t="s">
        <v>1195</v>
      </c>
      <c r="F170" s="91"/>
      <c r="G170" s="53">
        <f t="shared" si="17"/>
        <v>3</v>
      </c>
      <c r="H170" s="53">
        <f t="shared" si="17"/>
        <v>12</v>
      </c>
      <c r="I170" s="53">
        <f t="shared" si="17"/>
        <v>8</v>
      </c>
    </row>
    <row r="171" spans="1:9" ht="47.25">
      <c r="A171" s="50" t="s">
        <v>42</v>
      </c>
      <c r="B171" s="51" t="s">
        <v>251</v>
      </c>
      <c r="C171" s="51" t="s">
        <v>968</v>
      </c>
      <c r="D171" s="51" t="s">
        <v>962</v>
      </c>
      <c r="E171" s="139" t="s">
        <v>1195</v>
      </c>
      <c r="F171" s="91" t="s">
        <v>147</v>
      </c>
      <c r="G171" s="53">
        <v>3</v>
      </c>
      <c r="H171" s="53">
        <v>12</v>
      </c>
      <c r="I171" s="53">
        <v>8</v>
      </c>
    </row>
    <row r="172" spans="1:9" ht="47.25">
      <c r="A172" s="57" t="s">
        <v>317</v>
      </c>
      <c r="B172" s="51" t="s">
        <v>251</v>
      </c>
      <c r="C172" s="51" t="s">
        <v>968</v>
      </c>
      <c r="D172" s="51" t="s">
        <v>962</v>
      </c>
      <c r="E172" s="109" t="s">
        <v>156</v>
      </c>
      <c r="F172" s="91"/>
      <c r="G172" s="53">
        <f>SUM(G173+G176+G179)</f>
        <v>5254.7999999999993</v>
      </c>
      <c r="H172" s="53">
        <f>SUM(H173+H176+H179)</f>
        <v>2067.1</v>
      </c>
      <c r="I172" s="53">
        <f>SUM(I173+I176+I179)</f>
        <v>1815.1</v>
      </c>
    </row>
    <row r="173" spans="1:9" ht="31.5">
      <c r="A173" s="28" t="s">
        <v>426</v>
      </c>
      <c r="B173" s="51" t="s">
        <v>251</v>
      </c>
      <c r="C173" s="51" t="s">
        <v>968</v>
      </c>
      <c r="D173" s="51" t="s">
        <v>962</v>
      </c>
      <c r="E173" s="109" t="s">
        <v>266</v>
      </c>
      <c r="F173" s="91"/>
      <c r="G173" s="53">
        <f t="shared" ref="G173:I174" si="18">SUM(G174)</f>
        <v>2935</v>
      </c>
      <c r="H173" s="53">
        <f t="shared" si="18"/>
        <v>0</v>
      </c>
      <c r="I173" s="53">
        <f t="shared" si="18"/>
        <v>0</v>
      </c>
    </row>
    <row r="174" spans="1:9" ht="31.5">
      <c r="A174" s="56" t="s">
        <v>616</v>
      </c>
      <c r="B174" s="51" t="s">
        <v>251</v>
      </c>
      <c r="C174" s="51" t="s">
        <v>968</v>
      </c>
      <c r="D174" s="51" t="s">
        <v>962</v>
      </c>
      <c r="E174" s="179" t="s">
        <v>665</v>
      </c>
      <c r="F174" s="91"/>
      <c r="G174" s="53">
        <f t="shared" si="18"/>
        <v>2935</v>
      </c>
      <c r="H174" s="53">
        <f t="shared" si="18"/>
        <v>0</v>
      </c>
      <c r="I174" s="53">
        <f t="shared" si="18"/>
        <v>0</v>
      </c>
    </row>
    <row r="175" spans="1:9" ht="31.5">
      <c r="A175" s="50" t="s">
        <v>1150</v>
      </c>
      <c r="B175" s="51" t="s">
        <v>251</v>
      </c>
      <c r="C175" s="51" t="s">
        <v>968</v>
      </c>
      <c r="D175" s="51" t="s">
        <v>962</v>
      </c>
      <c r="E175" s="179" t="s">
        <v>665</v>
      </c>
      <c r="F175" s="91" t="s">
        <v>1151</v>
      </c>
      <c r="G175" s="53">
        <v>2935</v>
      </c>
      <c r="H175" s="53"/>
      <c r="I175" s="53"/>
    </row>
    <row r="176" spans="1:9" ht="31.5">
      <c r="A176" s="69" t="s">
        <v>1214</v>
      </c>
      <c r="B176" s="51" t="s">
        <v>251</v>
      </c>
      <c r="C176" s="51" t="s">
        <v>968</v>
      </c>
      <c r="D176" s="51" t="s">
        <v>962</v>
      </c>
      <c r="E176" s="109" t="s">
        <v>385</v>
      </c>
      <c r="F176" s="91"/>
      <c r="G176" s="53">
        <f t="shared" ref="G176:I177" si="19">SUM(G177)</f>
        <v>1098.7</v>
      </c>
      <c r="H176" s="53">
        <f t="shared" si="19"/>
        <v>1096</v>
      </c>
      <c r="I176" s="53">
        <f t="shared" si="19"/>
        <v>907.2</v>
      </c>
    </row>
    <row r="177" spans="1:9" ht="47.25">
      <c r="A177" s="56" t="s">
        <v>927</v>
      </c>
      <c r="B177" s="51" t="s">
        <v>251</v>
      </c>
      <c r="C177" s="51" t="s">
        <v>968</v>
      </c>
      <c r="D177" s="51" t="s">
        <v>962</v>
      </c>
      <c r="E177" s="109" t="s">
        <v>928</v>
      </c>
      <c r="F177" s="91"/>
      <c r="G177" s="53">
        <f t="shared" si="19"/>
        <v>1098.7</v>
      </c>
      <c r="H177" s="53">
        <f t="shared" si="19"/>
        <v>1096</v>
      </c>
      <c r="I177" s="53">
        <f t="shared" si="19"/>
        <v>907.2</v>
      </c>
    </row>
    <row r="178" spans="1:9" ht="47.25">
      <c r="A178" s="50" t="s">
        <v>42</v>
      </c>
      <c r="B178" s="51" t="s">
        <v>251</v>
      </c>
      <c r="C178" s="51" t="s">
        <v>968</v>
      </c>
      <c r="D178" s="51" t="s">
        <v>962</v>
      </c>
      <c r="E178" s="109" t="s">
        <v>928</v>
      </c>
      <c r="F178" s="91" t="s">
        <v>147</v>
      </c>
      <c r="G178" s="53">
        <v>1098.7</v>
      </c>
      <c r="H178" s="53">
        <v>1096</v>
      </c>
      <c r="I178" s="53">
        <v>907.2</v>
      </c>
    </row>
    <row r="179" spans="1:9" ht="31.5">
      <c r="A179" s="59" t="s">
        <v>221</v>
      </c>
      <c r="B179" s="51" t="s">
        <v>251</v>
      </c>
      <c r="C179" s="51" t="s">
        <v>968</v>
      </c>
      <c r="D179" s="51" t="s">
        <v>962</v>
      </c>
      <c r="E179" s="139" t="s">
        <v>617</v>
      </c>
      <c r="F179" s="91"/>
      <c r="G179" s="53">
        <f t="shared" ref="G179:I180" si="20">SUM(G180)</f>
        <v>1221.0999999999999</v>
      </c>
      <c r="H179" s="53">
        <f t="shared" si="20"/>
        <v>971.1</v>
      </c>
      <c r="I179" s="53">
        <f t="shared" si="20"/>
        <v>907.9</v>
      </c>
    </row>
    <row r="180" spans="1:9" ht="63">
      <c r="A180" s="59" t="s">
        <v>931</v>
      </c>
      <c r="B180" s="51" t="s">
        <v>251</v>
      </c>
      <c r="C180" s="51" t="s">
        <v>968</v>
      </c>
      <c r="D180" s="51" t="s">
        <v>962</v>
      </c>
      <c r="E180" s="139" t="s">
        <v>619</v>
      </c>
      <c r="F180" s="91"/>
      <c r="G180" s="53">
        <f t="shared" si="20"/>
        <v>1221.0999999999999</v>
      </c>
      <c r="H180" s="53">
        <f t="shared" si="20"/>
        <v>971.1</v>
      </c>
      <c r="I180" s="53">
        <f t="shared" si="20"/>
        <v>907.9</v>
      </c>
    </row>
    <row r="181" spans="1:9" ht="31.5">
      <c r="A181" s="50" t="s">
        <v>1150</v>
      </c>
      <c r="B181" s="51" t="s">
        <v>251</v>
      </c>
      <c r="C181" s="51" t="s">
        <v>968</v>
      </c>
      <c r="D181" s="51" t="s">
        <v>962</v>
      </c>
      <c r="E181" s="139" t="s">
        <v>619</v>
      </c>
      <c r="F181" s="91" t="s">
        <v>1151</v>
      </c>
      <c r="G181" s="53">
        <v>1221.0999999999999</v>
      </c>
      <c r="H181" s="53">
        <v>971.1</v>
      </c>
      <c r="I181" s="53">
        <v>907.9</v>
      </c>
    </row>
    <row r="182" spans="1:9" ht="15.75">
      <c r="A182" s="78" t="s">
        <v>168</v>
      </c>
      <c r="B182" s="51" t="s">
        <v>251</v>
      </c>
      <c r="C182" s="76" t="s">
        <v>968</v>
      </c>
      <c r="D182" s="76" t="s">
        <v>963</v>
      </c>
      <c r="E182" s="143"/>
      <c r="F182" s="89"/>
      <c r="G182" s="77">
        <f>SUM(G183)</f>
        <v>43968.399999999994</v>
      </c>
      <c r="H182" s="77">
        <f t="shared" ref="H182:I186" si="21">SUM(H183)</f>
        <v>41652.6</v>
      </c>
      <c r="I182" s="77">
        <f t="shared" si="21"/>
        <v>39996.6</v>
      </c>
    </row>
    <row r="183" spans="1:9" ht="47.25">
      <c r="A183" s="107" t="s">
        <v>8</v>
      </c>
      <c r="B183" s="51" t="s">
        <v>251</v>
      </c>
      <c r="C183" s="51" t="s">
        <v>968</v>
      </c>
      <c r="D183" s="51" t="s">
        <v>963</v>
      </c>
      <c r="E183" s="109" t="s">
        <v>695</v>
      </c>
      <c r="F183" s="91"/>
      <c r="G183" s="60">
        <f>SUM(G184+G188)</f>
        <v>43968.399999999994</v>
      </c>
      <c r="H183" s="60">
        <f>SUM(H184+H188)</f>
        <v>41652.6</v>
      </c>
      <c r="I183" s="60">
        <f>SUM(I184+I188)</f>
        <v>39996.6</v>
      </c>
    </row>
    <row r="184" spans="1:9" ht="47.25">
      <c r="A184" s="57" t="s">
        <v>193</v>
      </c>
      <c r="B184" s="51" t="s">
        <v>251</v>
      </c>
      <c r="C184" s="51" t="s">
        <v>968</v>
      </c>
      <c r="D184" s="51" t="s">
        <v>963</v>
      </c>
      <c r="E184" s="109" t="s">
        <v>704</v>
      </c>
      <c r="F184" s="91"/>
      <c r="G184" s="53">
        <f>SUM(G185)</f>
        <v>24996.6</v>
      </c>
      <c r="H184" s="53">
        <f t="shared" si="21"/>
        <v>24996.6</v>
      </c>
      <c r="I184" s="53">
        <f t="shared" si="21"/>
        <v>24996.6</v>
      </c>
    </row>
    <row r="185" spans="1:9" ht="47.25">
      <c r="A185" s="57" t="s">
        <v>1024</v>
      </c>
      <c r="B185" s="51" t="s">
        <v>251</v>
      </c>
      <c r="C185" s="51" t="s">
        <v>968</v>
      </c>
      <c r="D185" s="51" t="s">
        <v>963</v>
      </c>
      <c r="E185" s="109" t="s">
        <v>705</v>
      </c>
      <c r="F185" s="91"/>
      <c r="G185" s="53">
        <f>SUM(G186)</f>
        <v>24996.6</v>
      </c>
      <c r="H185" s="53">
        <f t="shared" si="21"/>
        <v>24996.6</v>
      </c>
      <c r="I185" s="53">
        <f t="shared" si="21"/>
        <v>24996.6</v>
      </c>
    </row>
    <row r="186" spans="1:9" ht="31.5">
      <c r="A186" s="56" t="s">
        <v>396</v>
      </c>
      <c r="B186" s="51" t="s">
        <v>251</v>
      </c>
      <c r="C186" s="51" t="s">
        <v>968</v>
      </c>
      <c r="D186" s="51" t="s">
        <v>963</v>
      </c>
      <c r="E186" s="109" t="s">
        <v>706</v>
      </c>
      <c r="F186" s="91"/>
      <c r="G186" s="53">
        <f>SUM(G187)</f>
        <v>24996.6</v>
      </c>
      <c r="H186" s="53">
        <f t="shared" si="21"/>
        <v>24996.6</v>
      </c>
      <c r="I186" s="53">
        <f t="shared" si="21"/>
        <v>24996.6</v>
      </c>
    </row>
    <row r="187" spans="1:9" ht="47.25">
      <c r="A187" s="28" t="s">
        <v>42</v>
      </c>
      <c r="B187" s="91" t="s">
        <v>251</v>
      </c>
      <c r="C187" s="91" t="s">
        <v>968</v>
      </c>
      <c r="D187" s="91" t="s">
        <v>963</v>
      </c>
      <c r="E187" s="139" t="s">
        <v>706</v>
      </c>
      <c r="F187" s="91" t="s">
        <v>147</v>
      </c>
      <c r="G187" s="53">
        <v>24996.6</v>
      </c>
      <c r="H187" s="53">
        <v>24996.6</v>
      </c>
      <c r="I187" s="53">
        <v>24996.6</v>
      </c>
    </row>
    <row r="188" spans="1:9" ht="47.25">
      <c r="A188" s="57" t="s">
        <v>317</v>
      </c>
      <c r="B188" s="91" t="s">
        <v>251</v>
      </c>
      <c r="C188" s="91" t="s">
        <v>968</v>
      </c>
      <c r="D188" s="91" t="s">
        <v>963</v>
      </c>
      <c r="E188" s="109" t="s">
        <v>156</v>
      </c>
      <c r="F188" s="91"/>
      <c r="G188" s="53">
        <f>SUM(G189)</f>
        <v>18971.8</v>
      </c>
      <c r="H188" s="53">
        <f>SUM(H189)</f>
        <v>16656</v>
      </c>
      <c r="I188" s="53">
        <f>SUM(I189)</f>
        <v>15000</v>
      </c>
    </row>
    <row r="189" spans="1:9" ht="31.5">
      <c r="A189" s="69" t="s">
        <v>1214</v>
      </c>
      <c r="B189" s="91" t="s">
        <v>251</v>
      </c>
      <c r="C189" s="91" t="s">
        <v>968</v>
      </c>
      <c r="D189" s="91" t="s">
        <v>963</v>
      </c>
      <c r="E189" s="109" t="s">
        <v>385</v>
      </c>
      <c r="F189" s="91"/>
      <c r="G189" s="53">
        <f>SUM(G190+G192)</f>
        <v>18971.8</v>
      </c>
      <c r="H189" s="53">
        <f>SUM(H190+H192)</f>
        <v>16656</v>
      </c>
      <c r="I189" s="53">
        <f>SUM(I190+I192)</f>
        <v>15000</v>
      </c>
    </row>
    <row r="190" spans="1:9" ht="63">
      <c r="A190" s="69" t="s">
        <v>926</v>
      </c>
      <c r="B190" s="91" t="s">
        <v>251</v>
      </c>
      <c r="C190" s="91" t="s">
        <v>968</v>
      </c>
      <c r="D190" s="91" t="s">
        <v>963</v>
      </c>
      <c r="E190" s="109" t="s">
        <v>929</v>
      </c>
      <c r="F190" s="91"/>
      <c r="G190" s="53">
        <f>SUM(G191)</f>
        <v>0</v>
      </c>
      <c r="H190" s="53">
        <f>SUM(H191)</f>
        <v>1656</v>
      </c>
      <c r="I190" s="53">
        <f>SUM(I191)</f>
        <v>0</v>
      </c>
    </row>
    <row r="191" spans="1:9" ht="47.25">
      <c r="A191" s="28" t="s">
        <v>42</v>
      </c>
      <c r="B191" s="91" t="s">
        <v>251</v>
      </c>
      <c r="C191" s="91" t="s">
        <v>968</v>
      </c>
      <c r="D191" s="91" t="s">
        <v>963</v>
      </c>
      <c r="E191" s="109" t="s">
        <v>929</v>
      </c>
      <c r="F191" s="91" t="s">
        <v>147</v>
      </c>
      <c r="G191" s="53"/>
      <c r="H191" s="53">
        <v>1656</v>
      </c>
      <c r="I191" s="53"/>
    </row>
    <row r="192" spans="1:9" ht="78.75">
      <c r="A192" s="59" t="s">
        <v>930</v>
      </c>
      <c r="B192" s="91" t="s">
        <v>251</v>
      </c>
      <c r="C192" s="91" t="s">
        <v>968</v>
      </c>
      <c r="D192" s="91" t="s">
        <v>963</v>
      </c>
      <c r="E192" s="109" t="s">
        <v>1240</v>
      </c>
      <c r="F192" s="91"/>
      <c r="G192" s="53">
        <f>SUM(G193)</f>
        <v>18971.8</v>
      </c>
      <c r="H192" s="53">
        <f>SUM(H193)</f>
        <v>15000</v>
      </c>
      <c r="I192" s="53">
        <f>SUM(I193)</f>
        <v>15000</v>
      </c>
    </row>
    <row r="193" spans="1:9" ht="47.25">
      <c r="A193" s="28" t="s">
        <v>42</v>
      </c>
      <c r="B193" s="91" t="s">
        <v>251</v>
      </c>
      <c r="C193" s="91" t="s">
        <v>968</v>
      </c>
      <c r="D193" s="91" t="s">
        <v>963</v>
      </c>
      <c r="E193" s="109" t="s">
        <v>1240</v>
      </c>
      <c r="F193" s="91" t="s">
        <v>147</v>
      </c>
      <c r="G193" s="53">
        <v>18971.8</v>
      </c>
      <c r="H193" s="53">
        <v>15000</v>
      </c>
      <c r="I193" s="53">
        <v>15000</v>
      </c>
    </row>
    <row r="194" spans="1:9" ht="15.75">
      <c r="A194" s="97" t="s">
        <v>169</v>
      </c>
      <c r="B194" s="91" t="s">
        <v>251</v>
      </c>
      <c r="C194" s="89" t="s">
        <v>968</v>
      </c>
      <c r="D194" s="89" t="s">
        <v>968</v>
      </c>
      <c r="E194" s="143"/>
      <c r="F194" s="89"/>
      <c r="G194" s="92">
        <f>SUM(G195)</f>
        <v>12714.3</v>
      </c>
      <c r="H194" s="92">
        <f>SUM(H195)</f>
        <v>11439.5</v>
      </c>
      <c r="I194" s="92">
        <f>SUM(I195)</f>
        <v>11439.5</v>
      </c>
    </row>
    <row r="195" spans="1:9" ht="47.25">
      <c r="A195" s="107" t="s">
        <v>8</v>
      </c>
      <c r="B195" s="51" t="s">
        <v>251</v>
      </c>
      <c r="C195" s="51" t="s">
        <v>968</v>
      </c>
      <c r="D195" s="51" t="s">
        <v>968</v>
      </c>
      <c r="E195" s="109" t="s">
        <v>695</v>
      </c>
      <c r="F195" s="91"/>
      <c r="G195" s="60">
        <f>SUM(G196+G213)</f>
        <v>12714.3</v>
      </c>
      <c r="H195" s="60">
        <f>SUM(H196+H213)</f>
        <v>11439.5</v>
      </c>
      <c r="I195" s="60">
        <f>SUM(I196+I213)</f>
        <v>11439.5</v>
      </c>
    </row>
    <row r="196" spans="1:9" ht="47.25">
      <c r="A196" s="57" t="s">
        <v>181</v>
      </c>
      <c r="B196" s="51" t="s">
        <v>251</v>
      </c>
      <c r="C196" s="51" t="s">
        <v>968</v>
      </c>
      <c r="D196" s="51" t="s">
        <v>968</v>
      </c>
      <c r="E196" s="109" t="s">
        <v>707</v>
      </c>
      <c r="F196" s="91"/>
      <c r="G196" s="53">
        <f>SUM(G197+G204)</f>
        <v>11839.5</v>
      </c>
      <c r="H196" s="53">
        <f>SUM(H197+H204)</f>
        <v>11439.5</v>
      </c>
      <c r="I196" s="53">
        <f>SUM(I197+I204)</f>
        <v>11439.5</v>
      </c>
    </row>
    <row r="197" spans="1:9" ht="47.25">
      <c r="A197" s="57" t="s">
        <v>1024</v>
      </c>
      <c r="B197" s="51" t="s">
        <v>251</v>
      </c>
      <c r="C197" s="51" t="s">
        <v>968</v>
      </c>
      <c r="D197" s="51" t="s">
        <v>968</v>
      </c>
      <c r="E197" s="109" t="s">
        <v>376</v>
      </c>
      <c r="F197" s="91"/>
      <c r="G197" s="53">
        <f>SUM(G198+G202+G200)</f>
        <v>7608.1</v>
      </c>
      <c r="H197" s="53">
        <f>SUM(H198+H202+H200)</f>
        <v>7608.1</v>
      </c>
      <c r="I197" s="53">
        <f>SUM(I198+I202+I200)</f>
        <v>7608.1</v>
      </c>
    </row>
    <row r="198" spans="1:9" ht="31.5">
      <c r="A198" s="56" t="s">
        <v>817</v>
      </c>
      <c r="B198" s="51" t="s">
        <v>251</v>
      </c>
      <c r="C198" s="51" t="s">
        <v>968</v>
      </c>
      <c r="D198" s="51" t="s">
        <v>968</v>
      </c>
      <c r="E198" s="109" t="s">
        <v>377</v>
      </c>
      <c r="F198" s="91"/>
      <c r="G198" s="53">
        <f>SUM(G199)</f>
        <v>3617.7</v>
      </c>
      <c r="H198" s="53">
        <f>SUM(H199)</f>
        <v>3617.7</v>
      </c>
      <c r="I198" s="53">
        <f>SUM(I199)</f>
        <v>3617.7</v>
      </c>
    </row>
    <row r="199" spans="1:9" ht="47.25">
      <c r="A199" s="56" t="s">
        <v>42</v>
      </c>
      <c r="B199" s="51" t="s">
        <v>251</v>
      </c>
      <c r="C199" s="51" t="s">
        <v>968</v>
      </c>
      <c r="D199" s="51" t="s">
        <v>968</v>
      </c>
      <c r="E199" s="109" t="s">
        <v>377</v>
      </c>
      <c r="F199" s="91" t="s">
        <v>147</v>
      </c>
      <c r="G199" s="53">
        <v>3617.7</v>
      </c>
      <c r="H199" s="53">
        <v>3617.7</v>
      </c>
      <c r="I199" s="53">
        <v>3617.7</v>
      </c>
    </row>
    <row r="200" spans="1:9" ht="31.5">
      <c r="A200" s="57" t="s">
        <v>1023</v>
      </c>
      <c r="B200" s="51" t="s">
        <v>251</v>
      </c>
      <c r="C200" s="51" t="s">
        <v>968</v>
      </c>
      <c r="D200" s="51" t="s">
        <v>968</v>
      </c>
      <c r="E200" s="109" t="s">
        <v>832</v>
      </c>
      <c r="F200" s="91"/>
      <c r="G200" s="53">
        <f>SUM(G201)</f>
        <v>400</v>
      </c>
      <c r="H200" s="53">
        <f>SUM(H201)</f>
        <v>400</v>
      </c>
      <c r="I200" s="53">
        <f>SUM(I201)</f>
        <v>400</v>
      </c>
    </row>
    <row r="201" spans="1:9" ht="47.25">
      <c r="A201" s="56" t="s">
        <v>42</v>
      </c>
      <c r="B201" s="51" t="s">
        <v>251</v>
      </c>
      <c r="C201" s="51" t="s">
        <v>968</v>
      </c>
      <c r="D201" s="51" t="s">
        <v>968</v>
      </c>
      <c r="E201" s="109" t="s">
        <v>832</v>
      </c>
      <c r="F201" s="91" t="s">
        <v>147</v>
      </c>
      <c r="G201" s="53">
        <v>400</v>
      </c>
      <c r="H201" s="53">
        <v>400</v>
      </c>
      <c r="I201" s="53">
        <v>400</v>
      </c>
    </row>
    <row r="202" spans="1:9" ht="31.5">
      <c r="A202" s="56" t="s">
        <v>684</v>
      </c>
      <c r="B202" s="51" t="s">
        <v>251</v>
      </c>
      <c r="C202" s="51" t="s">
        <v>968</v>
      </c>
      <c r="D202" s="51" t="s">
        <v>968</v>
      </c>
      <c r="E202" s="109" t="s">
        <v>295</v>
      </c>
      <c r="F202" s="91"/>
      <c r="G202" s="53">
        <f>SUM(G203)</f>
        <v>3590.4</v>
      </c>
      <c r="H202" s="53">
        <f>SUM(H203)</f>
        <v>3590.4</v>
      </c>
      <c r="I202" s="53">
        <f>SUM(I203)</f>
        <v>3590.4</v>
      </c>
    </row>
    <row r="203" spans="1:9" ht="47.25">
      <c r="A203" s="56" t="s">
        <v>42</v>
      </c>
      <c r="B203" s="51" t="s">
        <v>251</v>
      </c>
      <c r="C203" s="51" t="s">
        <v>968</v>
      </c>
      <c r="D203" s="51" t="s">
        <v>968</v>
      </c>
      <c r="E203" s="109" t="s">
        <v>295</v>
      </c>
      <c r="F203" s="91" t="s">
        <v>147</v>
      </c>
      <c r="G203" s="53">
        <v>3590.4</v>
      </c>
      <c r="H203" s="53">
        <v>3590.4</v>
      </c>
      <c r="I203" s="53">
        <v>3590.4</v>
      </c>
    </row>
    <row r="204" spans="1:9" ht="31.5">
      <c r="A204" s="69" t="s">
        <v>1214</v>
      </c>
      <c r="B204" s="51" t="s">
        <v>251</v>
      </c>
      <c r="C204" s="51" t="s">
        <v>968</v>
      </c>
      <c r="D204" s="51" t="s">
        <v>968</v>
      </c>
      <c r="E204" s="109" t="s">
        <v>378</v>
      </c>
      <c r="F204" s="91"/>
      <c r="G204" s="53">
        <f>SUM(G207+G211+G205+G209)</f>
        <v>4231.3999999999996</v>
      </c>
      <c r="H204" s="53">
        <f>SUM(H207+H211+H205+H209)</f>
        <v>3831.4</v>
      </c>
      <c r="I204" s="53">
        <f>SUM(I207+I211+I205+I209)</f>
        <v>3831.4</v>
      </c>
    </row>
    <row r="205" spans="1:9" ht="31.5">
      <c r="A205" s="56" t="s">
        <v>817</v>
      </c>
      <c r="B205" s="51" t="s">
        <v>251</v>
      </c>
      <c r="C205" s="51" t="s">
        <v>968</v>
      </c>
      <c r="D205" s="51" t="s">
        <v>968</v>
      </c>
      <c r="E205" s="109" t="s">
        <v>570</v>
      </c>
      <c r="F205" s="91"/>
      <c r="G205" s="53">
        <f>SUM(G206)</f>
        <v>400</v>
      </c>
      <c r="H205" s="53">
        <f>SUM(H206)</f>
        <v>0</v>
      </c>
      <c r="I205" s="53">
        <f>SUM(I206)</f>
        <v>0</v>
      </c>
    </row>
    <row r="206" spans="1:9" ht="47.25">
      <c r="A206" s="56" t="s">
        <v>42</v>
      </c>
      <c r="B206" s="51" t="s">
        <v>251</v>
      </c>
      <c r="C206" s="51" t="s">
        <v>968</v>
      </c>
      <c r="D206" s="51" t="s">
        <v>968</v>
      </c>
      <c r="E206" s="109" t="s">
        <v>570</v>
      </c>
      <c r="F206" s="91" t="s">
        <v>147</v>
      </c>
      <c r="G206" s="53">
        <v>400</v>
      </c>
      <c r="H206" s="53"/>
      <c r="I206" s="53"/>
    </row>
    <row r="207" spans="1:9" ht="31.5">
      <c r="A207" s="56" t="s">
        <v>140</v>
      </c>
      <c r="B207" s="51" t="s">
        <v>251</v>
      </c>
      <c r="C207" s="51" t="s">
        <v>968</v>
      </c>
      <c r="D207" s="51" t="s">
        <v>968</v>
      </c>
      <c r="E207" s="109" t="s">
        <v>379</v>
      </c>
      <c r="F207" s="91"/>
      <c r="G207" s="53">
        <f>SUM(G208)</f>
        <v>1258.9000000000001</v>
      </c>
      <c r="H207" s="53">
        <f>SUM(H208)</f>
        <v>1258.9000000000001</v>
      </c>
      <c r="I207" s="53">
        <f>SUM(I208)</f>
        <v>1258.9000000000001</v>
      </c>
    </row>
    <row r="208" spans="1:9" ht="47.25">
      <c r="A208" s="56" t="s">
        <v>42</v>
      </c>
      <c r="B208" s="51" t="s">
        <v>251</v>
      </c>
      <c r="C208" s="51" t="s">
        <v>968</v>
      </c>
      <c r="D208" s="51" t="s">
        <v>968</v>
      </c>
      <c r="E208" s="109" t="s">
        <v>379</v>
      </c>
      <c r="F208" s="91" t="s">
        <v>147</v>
      </c>
      <c r="G208" s="53">
        <v>1258.9000000000001</v>
      </c>
      <c r="H208" s="53">
        <v>1258.9000000000001</v>
      </c>
      <c r="I208" s="53">
        <v>1258.9000000000001</v>
      </c>
    </row>
    <row r="209" spans="1:9" ht="31.5">
      <c r="A209" s="56" t="s">
        <v>673</v>
      </c>
      <c r="B209" s="51" t="s">
        <v>251</v>
      </c>
      <c r="C209" s="51" t="s">
        <v>968</v>
      </c>
      <c r="D209" s="51" t="s">
        <v>968</v>
      </c>
      <c r="E209" s="109" t="s">
        <v>380</v>
      </c>
      <c r="F209" s="91"/>
      <c r="G209" s="53">
        <f>SUM(G210)</f>
        <v>380</v>
      </c>
      <c r="H209" s="53">
        <f>SUM(H210)</f>
        <v>380</v>
      </c>
      <c r="I209" s="53">
        <f>SUM(I210)</f>
        <v>380</v>
      </c>
    </row>
    <row r="210" spans="1:9" ht="47.25">
      <c r="A210" s="28" t="s">
        <v>42</v>
      </c>
      <c r="B210" s="91" t="s">
        <v>251</v>
      </c>
      <c r="C210" s="91" t="s">
        <v>968</v>
      </c>
      <c r="D210" s="91" t="s">
        <v>968</v>
      </c>
      <c r="E210" s="139" t="s">
        <v>380</v>
      </c>
      <c r="F210" s="91" t="s">
        <v>147</v>
      </c>
      <c r="G210" s="60">
        <v>380</v>
      </c>
      <c r="H210" s="60">
        <v>380</v>
      </c>
      <c r="I210" s="60">
        <v>380</v>
      </c>
    </row>
    <row r="211" spans="1:9" ht="31.5">
      <c r="A211" s="56" t="s">
        <v>684</v>
      </c>
      <c r="B211" s="51" t="s">
        <v>251</v>
      </c>
      <c r="C211" s="51" t="s">
        <v>968</v>
      </c>
      <c r="D211" s="51" t="s">
        <v>968</v>
      </c>
      <c r="E211" s="109" t="s">
        <v>297</v>
      </c>
      <c r="F211" s="91"/>
      <c r="G211" s="53">
        <f>SUM(G212)</f>
        <v>2192.5</v>
      </c>
      <c r="H211" s="53">
        <f>SUM(H212)</f>
        <v>2192.5</v>
      </c>
      <c r="I211" s="53">
        <f>SUM(I212)</f>
        <v>2192.5</v>
      </c>
    </row>
    <row r="212" spans="1:9" ht="47.25">
      <c r="A212" s="28" t="s">
        <v>42</v>
      </c>
      <c r="B212" s="91" t="s">
        <v>251</v>
      </c>
      <c r="C212" s="91" t="s">
        <v>968</v>
      </c>
      <c r="D212" s="91" t="s">
        <v>968</v>
      </c>
      <c r="E212" s="109" t="s">
        <v>297</v>
      </c>
      <c r="F212" s="91" t="s">
        <v>147</v>
      </c>
      <c r="G212" s="53">
        <v>2192.5</v>
      </c>
      <c r="H212" s="53">
        <v>2192.5</v>
      </c>
      <c r="I212" s="53">
        <v>2192.5</v>
      </c>
    </row>
    <row r="213" spans="1:9" ht="47.25">
      <c r="A213" s="57" t="s">
        <v>317</v>
      </c>
      <c r="B213" s="91" t="s">
        <v>251</v>
      </c>
      <c r="C213" s="91" t="s">
        <v>968</v>
      </c>
      <c r="D213" s="91" t="s">
        <v>968</v>
      </c>
      <c r="E213" s="109" t="s">
        <v>156</v>
      </c>
      <c r="F213" s="91"/>
      <c r="G213" s="53">
        <f t="shared" ref="G213:I214" si="22">SUM(G215)</f>
        <v>874.8</v>
      </c>
      <c r="H213" s="53">
        <f t="shared" si="22"/>
        <v>0</v>
      </c>
      <c r="I213" s="53">
        <f t="shared" si="22"/>
        <v>0</v>
      </c>
    </row>
    <row r="214" spans="1:9" ht="31.5">
      <c r="A214" s="69" t="s">
        <v>1214</v>
      </c>
      <c r="B214" s="91" t="s">
        <v>251</v>
      </c>
      <c r="C214" s="91" t="s">
        <v>968</v>
      </c>
      <c r="D214" s="91" t="s">
        <v>968</v>
      </c>
      <c r="E214" s="109" t="s">
        <v>385</v>
      </c>
      <c r="F214" s="91"/>
      <c r="G214" s="53">
        <f t="shared" si="22"/>
        <v>874.8</v>
      </c>
      <c r="H214" s="53">
        <f t="shared" si="22"/>
        <v>0</v>
      </c>
      <c r="I214" s="53">
        <f t="shared" si="22"/>
        <v>0</v>
      </c>
    </row>
    <row r="215" spans="1:9" ht="47.25">
      <c r="A215" s="69" t="s">
        <v>933</v>
      </c>
      <c r="B215" s="91" t="s">
        <v>251</v>
      </c>
      <c r="C215" s="91" t="s">
        <v>968</v>
      </c>
      <c r="D215" s="91" t="s">
        <v>968</v>
      </c>
      <c r="E215" s="109" t="s">
        <v>932</v>
      </c>
      <c r="F215" s="91"/>
      <c r="G215" s="53">
        <f>SUM(G216)</f>
        <v>874.8</v>
      </c>
      <c r="H215" s="53">
        <f>SUM(H216)</f>
        <v>0</v>
      </c>
      <c r="I215" s="53">
        <f>SUM(I216)</f>
        <v>0</v>
      </c>
    </row>
    <row r="216" spans="1:9" ht="47.25">
      <c r="A216" s="28" t="s">
        <v>42</v>
      </c>
      <c r="B216" s="91" t="s">
        <v>251</v>
      </c>
      <c r="C216" s="91" t="s">
        <v>968</v>
      </c>
      <c r="D216" s="91" t="s">
        <v>968</v>
      </c>
      <c r="E216" s="109" t="s">
        <v>932</v>
      </c>
      <c r="F216" s="91" t="s">
        <v>147</v>
      </c>
      <c r="G216" s="53">
        <v>874.8</v>
      </c>
      <c r="H216" s="53"/>
      <c r="I216" s="53"/>
    </row>
    <row r="217" spans="1:9" ht="15.75">
      <c r="A217" s="97" t="s">
        <v>434</v>
      </c>
      <c r="B217" s="91" t="s">
        <v>251</v>
      </c>
      <c r="C217" s="89" t="s">
        <v>968</v>
      </c>
      <c r="D217" s="89" t="s">
        <v>1133</v>
      </c>
      <c r="E217" s="143"/>
      <c r="F217" s="89"/>
      <c r="G217" s="135">
        <f>SUM(G218)</f>
        <v>20773.8</v>
      </c>
      <c r="H217" s="135">
        <f>SUM(H218)</f>
        <v>20773.8</v>
      </c>
      <c r="I217" s="135">
        <f>SUM(I218)</f>
        <v>20631.8</v>
      </c>
    </row>
    <row r="218" spans="1:9" ht="47.25">
      <c r="A218" s="107" t="s">
        <v>8</v>
      </c>
      <c r="B218" s="91" t="s">
        <v>251</v>
      </c>
      <c r="C218" s="91" t="s">
        <v>968</v>
      </c>
      <c r="D218" s="91" t="s">
        <v>1133</v>
      </c>
      <c r="E218" s="139" t="s">
        <v>695</v>
      </c>
      <c r="F218" s="89"/>
      <c r="G218" s="135">
        <f>SUM(G219+G227)</f>
        <v>20773.8</v>
      </c>
      <c r="H218" s="135">
        <f>SUM(H219+H227)</f>
        <v>20773.8</v>
      </c>
      <c r="I218" s="135">
        <f>SUM(I219+I227)</f>
        <v>20631.8</v>
      </c>
    </row>
    <row r="219" spans="1:9" ht="31.5">
      <c r="A219" s="57" t="s">
        <v>561</v>
      </c>
      <c r="B219" s="51" t="s">
        <v>251</v>
      </c>
      <c r="C219" s="51" t="s">
        <v>968</v>
      </c>
      <c r="D219" s="51" t="s">
        <v>1133</v>
      </c>
      <c r="E219" s="109" t="s">
        <v>708</v>
      </c>
      <c r="F219" s="89"/>
      <c r="G219" s="53">
        <f>SUM(G223+G220)</f>
        <v>20631.8</v>
      </c>
      <c r="H219" s="53">
        <f>SUM(H223+H220)</f>
        <v>20631.8</v>
      </c>
      <c r="I219" s="53">
        <f>SUM(I223+I220)</f>
        <v>20631.8</v>
      </c>
    </row>
    <row r="220" spans="1:9" ht="15.75">
      <c r="A220" s="62" t="s">
        <v>564</v>
      </c>
      <c r="B220" s="51" t="s">
        <v>251</v>
      </c>
      <c r="C220" s="51" t="s">
        <v>968</v>
      </c>
      <c r="D220" s="51" t="s">
        <v>1133</v>
      </c>
      <c r="E220" s="109" t="s">
        <v>1256</v>
      </c>
      <c r="F220" s="91"/>
      <c r="G220" s="53">
        <f t="shared" ref="G220:I221" si="23">SUM(G221)</f>
        <v>1802.7</v>
      </c>
      <c r="H220" s="53">
        <f t="shared" si="23"/>
        <v>1802.7</v>
      </c>
      <c r="I220" s="53">
        <f t="shared" si="23"/>
        <v>1802.7</v>
      </c>
    </row>
    <row r="221" spans="1:9" ht="31.5">
      <c r="A221" s="59" t="s">
        <v>555</v>
      </c>
      <c r="B221" s="51" t="s">
        <v>251</v>
      </c>
      <c r="C221" s="51" t="s">
        <v>968</v>
      </c>
      <c r="D221" s="51" t="s">
        <v>1133</v>
      </c>
      <c r="E221" s="109" t="s">
        <v>528</v>
      </c>
      <c r="F221" s="91"/>
      <c r="G221" s="53">
        <f t="shared" si="23"/>
        <v>1802.7</v>
      </c>
      <c r="H221" s="53">
        <f t="shared" si="23"/>
        <v>1802.7</v>
      </c>
      <c r="I221" s="53">
        <f t="shared" si="23"/>
        <v>1802.7</v>
      </c>
    </row>
    <row r="222" spans="1:9" ht="94.5">
      <c r="A222" s="59" t="s">
        <v>1058</v>
      </c>
      <c r="B222" s="51" t="s">
        <v>251</v>
      </c>
      <c r="C222" s="51" t="s">
        <v>968</v>
      </c>
      <c r="D222" s="51" t="s">
        <v>1133</v>
      </c>
      <c r="E222" s="109" t="s">
        <v>528</v>
      </c>
      <c r="F222" s="91" t="s">
        <v>1087</v>
      </c>
      <c r="G222" s="53">
        <v>1802.7</v>
      </c>
      <c r="H222" s="53">
        <v>1802.7</v>
      </c>
      <c r="I222" s="53">
        <v>1802.7</v>
      </c>
    </row>
    <row r="223" spans="1:9" ht="31.5">
      <c r="A223" s="50" t="s">
        <v>674</v>
      </c>
      <c r="B223" s="51" t="s">
        <v>251</v>
      </c>
      <c r="C223" s="51" t="s">
        <v>968</v>
      </c>
      <c r="D223" s="51" t="s">
        <v>1133</v>
      </c>
      <c r="E223" s="109" t="s">
        <v>382</v>
      </c>
      <c r="F223" s="89"/>
      <c r="G223" s="53">
        <f>SUM(G224:G226)</f>
        <v>18829.099999999999</v>
      </c>
      <c r="H223" s="53">
        <f>SUM(H224:H226)</f>
        <v>18829.099999999999</v>
      </c>
      <c r="I223" s="53">
        <f>SUM(I224:I226)</f>
        <v>18829.099999999999</v>
      </c>
    </row>
    <row r="224" spans="1:9" ht="94.5">
      <c r="A224" s="50" t="s">
        <v>1058</v>
      </c>
      <c r="B224" s="51" t="s">
        <v>251</v>
      </c>
      <c r="C224" s="51" t="s">
        <v>968</v>
      </c>
      <c r="D224" s="51" t="s">
        <v>1133</v>
      </c>
      <c r="E224" s="109" t="s">
        <v>382</v>
      </c>
      <c r="F224" s="91" t="s">
        <v>1087</v>
      </c>
      <c r="G224" s="53">
        <v>16438.5</v>
      </c>
      <c r="H224" s="53">
        <v>16438.5</v>
      </c>
      <c r="I224" s="53">
        <v>16438.5</v>
      </c>
    </row>
    <row r="225" spans="1:9" ht="31.5">
      <c r="A225" s="50" t="s">
        <v>1150</v>
      </c>
      <c r="B225" s="51" t="s">
        <v>251</v>
      </c>
      <c r="C225" s="51" t="s">
        <v>968</v>
      </c>
      <c r="D225" s="51" t="s">
        <v>1133</v>
      </c>
      <c r="E225" s="109" t="s">
        <v>382</v>
      </c>
      <c r="F225" s="91" t="s">
        <v>1151</v>
      </c>
      <c r="G225" s="53">
        <v>2170.6</v>
      </c>
      <c r="H225" s="53">
        <v>2170.6</v>
      </c>
      <c r="I225" s="53">
        <v>2170.6</v>
      </c>
    </row>
    <row r="226" spans="1:9" ht="15.75">
      <c r="A226" s="50" t="s">
        <v>452</v>
      </c>
      <c r="B226" s="51" t="s">
        <v>251</v>
      </c>
      <c r="C226" s="51" t="s">
        <v>968</v>
      </c>
      <c r="D226" s="51" t="s">
        <v>1133</v>
      </c>
      <c r="E226" s="109" t="s">
        <v>382</v>
      </c>
      <c r="F226" s="91" t="s">
        <v>453</v>
      </c>
      <c r="G226" s="53">
        <v>220</v>
      </c>
      <c r="H226" s="53">
        <v>220</v>
      </c>
      <c r="I226" s="53">
        <v>220</v>
      </c>
    </row>
    <row r="227" spans="1:9" ht="31.5">
      <c r="A227" s="57" t="s">
        <v>562</v>
      </c>
      <c r="B227" s="51" t="s">
        <v>251</v>
      </c>
      <c r="C227" s="51" t="s">
        <v>968</v>
      </c>
      <c r="D227" s="51" t="s">
        <v>1133</v>
      </c>
      <c r="E227" s="109" t="s">
        <v>155</v>
      </c>
      <c r="F227" s="91"/>
      <c r="G227" s="53">
        <f t="shared" ref="G227:I228" si="24">SUM(G228)</f>
        <v>142</v>
      </c>
      <c r="H227" s="53">
        <f t="shared" si="24"/>
        <v>142</v>
      </c>
      <c r="I227" s="53">
        <f t="shared" si="24"/>
        <v>0</v>
      </c>
    </row>
    <row r="228" spans="1:9" ht="31.5">
      <c r="A228" s="28" t="s">
        <v>426</v>
      </c>
      <c r="B228" s="51" t="s">
        <v>251</v>
      </c>
      <c r="C228" s="51" t="s">
        <v>968</v>
      </c>
      <c r="D228" s="51" t="s">
        <v>1133</v>
      </c>
      <c r="E228" s="109" t="s">
        <v>383</v>
      </c>
      <c r="F228" s="91"/>
      <c r="G228" s="53">
        <f t="shared" si="24"/>
        <v>142</v>
      </c>
      <c r="H228" s="53">
        <f t="shared" si="24"/>
        <v>142</v>
      </c>
      <c r="I228" s="53">
        <f t="shared" si="24"/>
        <v>0</v>
      </c>
    </row>
    <row r="229" spans="1:9" ht="31.5">
      <c r="A229" s="28" t="s">
        <v>908</v>
      </c>
      <c r="B229" s="51" t="s">
        <v>251</v>
      </c>
      <c r="C229" s="51" t="s">
        <v>968</v>
      </c>
      <c r="D229" s="51" t="s">
        <v>1133</v>
      </c>
      <c r="E229" s="109" t="s">
        <v>384</v>
      </c>
      <c r="F229" s="91"/>
      <c r="G229" s="53">
        <f>SUM(G230:G230)</f>
        <v>142</v>
      </c>
      <c r="H229" s="53">
        <f>SUM(H230:H230)</f>
        <v>142</v>
      </c>
      <c r="I229" s="53">
        <f>SUM(I230:I230)</f>
        <v>0</v>
      </c>
    </row>
    <row r="230" spans="1:9" ht="31.5">
      <c r="A230" s="50" t="s">
        <v>1150</v>
      </c>
      <c r="B230" s="51" t="s">
        <v>251</v>
      </c>
      <c r="C230" s="51" t="s">
        <v>968</v>
      </c>
      <c r="D230" s="51" t="s">
        <v>1133</v>
      </c>
      <c r="E230" s="109" t="s">
        <v>384</v>
      </c>
      <c r="F230" s="91" t="s">
        <v>1151</v>
      </c>
      <c r="G230" s="53">
        <v>142</v>
      </c>
      <c r="H230" s="53">
        <v>142</v>
      </c>
      <c r="I230" s="53"/>
    </row>
    <row r="231" spans="1:9" ht="15.75">
      <c r="A231" s="98" t="s">
        <v>1144</v>
      </c>
      <c r="B231" s="85" t="s">
        <v>251</v>
      </c>
      <c r="C231" s="85" t="s">
        <v>1134</v>
      </c>
      <c r="D231" s="85" t="s">
        <v>964</v>
      </c>
      <c r="E231" s="142"/>
      <c r="F231" s="85"/>
      <c r="G231" s="93">
        <f>SUM(G238+G232)</f>
        <v>20176.599999999999</v>
      </c>
      <c r="H231" s="93">
        <f>SUM(H238+H232)</f>
        <v>20176.599999999999</v>
      </c>
      <c r="I231" s="93">
        <f>SUM(I238+I232)</f>
        <v>20176.599999999999</v>
      </c>
    </row>
    <row r="232" spans="1:9" ht="15.75">
      <c r="A232" s="87" t="s">
        <v>1146</v>
      </c>
      <c r="B232" s="51" t="s">
        <v>251</v>
      </c>
      <c r="C232" s="76" t="s">
        <v>1134</v>
      </c>
      <c r="D232" s="76" t="s">
        <v>963</v>
      </c>
      <c r="E232" s="142"/>
      <c r="F232" s="85"/>
      <c r="G232" s="92">
        <f>SUM(G233)</f>
        <v>11926.8</v>
      </c>
      <c r="H232" s="92">
        <f t="shared" ref="H232:I236" si="25">SUM(H233)</f>
        <v>11926.8</v>
      </c>
      <c r="I232" s="92">
        <f t="shared" si="25"/>
        <v>11926.8</v>
      </c>
    </row>
    <row r="233" spans="1:9" ht="47.25">
      <c r="A233" s="107" t="s">
        <v>7</v>
      </c>
      <c r="B233" s="91" t="s">
        <v>251</v>
      </c>
      <c r="C233" s="91" t="s">
        <v>1134</v>
      </c>
      <c r="D233" s="91" t="s">
        <v>963</v>
      </c>
      <c r="E233" s="139" t="s">
        <v>695</v>
      </c>
      <c r="F233" s="85"/>
      <c r="G233" s="60">
        <f>SUM(G234)</f>
        <v>11926.8</v>
      </c>
      <c r="H233" s="60">
        <f t="shared" si="25"/>
        <v>11926.8</v>
      </c>
      <c r="I233" s="60">
        <f t="shared" si="25"/>
        <v>11926.8</v>
      </c>
    </row>
    <row r="234" spans="1:9" ht="31.5">
      <c r="A234" s="57" t="s">
        <v>561</v>
      </c>
      <c r="B234" s="91" t="s">
        <v>251</v>
      </c>
      <c r="C234" s="91" t="s">
        <v>1134</v>
      </c>
      <c r="D234" s="91" t="s">
        <v>963</v>
      </c>
      <c r="E234" s="109" t="s">
        <v>708</v>
      </c>
      <c r="F234" s="91"/>
      <c r="G234" s="60">
        <f>SUM(G235)</f>
        <v>11926.8</v>
      </c>
      <c r="H234" s="60">
        <f t="shared" si="25"/>
        <v>11926.8</v>
      </c>
      <c r="I234" s="60">
        <f t="shared" si="25"/>
        <v>11926.8</v>
      </c>
    </row>
    <row r="235" spans="1:9" ht="31.5">
      <c r="A235" s="57" t="s">
        <v>349</v>
      </c>
      <c r="B235" s="91" t="s">
        <v>251</v>
      </c>
      <c r="C235" s="91" t="s">
        <v>1134</v>
      </c>
      <c r="D235" s="91" t="s">
        <v>963</v>
      </c>
      <c r="E235" s="109" t="s">
        <v>1190</v>
      </c>
      <c r="F235" s="91"/>
      <c r="G235" s="60">
        <f>SUM(G236)</f>
        <v>11926.8</v>
      </c>
      <c r="H235" s="60">
        <f>SUM(H236)</f>
        <v>11926.8</v>
      </c>
      <c r="I235" s="60">
        <f>SUM(I236)</f>
        <v>11926.8</v>
      </c>
    </row>
    <row r="236" spans="1:9" ht="63">
      <c r="A236" s="56" t="s">
        <v>645</v>
      </c>
      <c r="B236" s="91" t="s">
        <v>251</v>
      </c>
      <c r="C236" s="91" t="s">
        <v>1134</v>
      </c>
      <c r="D236" s="91" t="s">
        <v>963</v>
      </c>
      <c r="E236" s="109" t="s">
        <v>1191</v>
      </c>
      <c r="F236" s="91"/>
      <c r="G236" s="60">
        <f>SUM(G237)</f>
        <v>11926.8</v>
      </c>
      <c r="H236" s="60">
        <f t="shared" si="25"/>
        <v>11926.8</v>
      </c>
      <c r="I236" s="60">
        <f t="shared" si="25"/>
        <v>11926.8</v>
      </c>
    </row>
    <row r="237" spans="1:9" ht="31.5">
      <c r="A237" s="50" t="s">
        <v>1059</v>
      </c>
      <c r="B237" s="91" t="s">
        <v>251</v>
      </c>
      <c r="C237" s="91" t="s">
        <v>1134</v>
      </c>
      <c r="D237" s="91" t="s">
        <v>963</v>
      </c>
      <c r="E237" s="109" t="s">
        <v>1191</v>
      </c>
      <c r="F237" s="91" t="s">
        <v>1060</v>
      </c>
      <c r="G237" s="53">
        <v>11926.8</v>
      </c>
      <c r="H237" s="53">
        <v>11926.8</v>
      </c>
      <c r="I237" s="53">
        <v>11926.8</v>
      </c>
    </row>
    <row r="238" spans="1:9" ht="15.75">
      <c r="A238" s="97" t="s">
        <v>388</v>
      </c>
      <c r="B238" s="51" t="s">
        <v>251</v>
      </c>
      <c r="C238" s="76" t="s">
        <v>1134</v>
      </c>
      <c r="D238" s="76" t="s">
        <v>965</v>
      </c>
      <c r="E238" s="143"/>
      <c r="F238" s="89"/>
      <c r="G238" s="77">
        <f>SUM(G239)</f>
        <v>8249.7999999999993</v>
      </c>
      <c r="H238" s="77">
        <f>SUM(H239)</f>
        <v>8249.7999999999993</v>
      </c>
      <c r="I238" s="77">
        <f>SUM(I239)</f>
        <v>8249.7999999999993</v>
      </c>
    </row>
    <row r="239" spans="1:9" ht="47.25">
      <c r="A239" s="107" t="s">
        <v>7</v>
      </c>
      <c r="B239" s="91" t="s">
        <v>251</v>
      </c>
      <c r="C239" s="51" t="s">
        <v>1134</v>
      </c>
      <c r="D239" s="51" t="s">
        <v>965</v>
      </c>
      <c r="E239" s="139" t="s">
        <v>695</v>
      </c>
      <c r="F239" s="91"/>
      <c r="G239" s="60">
        <f>SUM(G241+G244)</f>
        <v>8249.7999999999993</v>
      </c>
      <c r="H239" s="60">
        <f>SUM(H241+H244)</f>
        <v>8249.7999999999993</v>
      </c>
      <c r="I239" s="60">
        <f>SUM(I241+I244)</f>
        <v>8249.7999999999993</v>
      </c>
    </row>
    <row r="240" spans="1:9" ht="47.25">
      <c r="A240" s="57" t="s">
        <v>1334</v>
      </c>
      <c r="B240" s="51" t="s">
        <v>251</v>
      </c>
      <c r="C240" s="51" t="s">
        <v>1134</v>
      </c>
      <c r="D240" s="51" t="s">
        <v>965</v>
      </c>
      <c r="E240" s="109" t="s">
        <v>696</v>
      </c>
      <c r="F240" s="91"/>
      <c r="G240" s="60">
        <f t="shared" ref="G240:I242" si="26">SUM(G241)</f>
        <v>6487.3</v>
      </c>
      <c r="H240" s="60">
        <f t="shared" si="26"/>
        <v>6487.3</v>
      </c>
      <c r="I240" s="60">
        <f t="shared" si="26"/>
        <v>6487.3</v>
      </c>
    </row>
    <row r="241" spans="1:9" ht="31.5">
      <c r="A241" s="57" t="s">
        <v>349</v>
      </c>
      <c r="B241" s="51" t="s">
        <v>251</v>
      </c>
      <c r="C241" s="51" t="s">
        <v>1134</v>
      </c>
      <c r="D241" s="51" t="s">
        <v>965</v>
      </c>
      <c r="E241" s="109" t="s">
        <v>1308</v>
      </c>
      <c r="F241" s="91"/>
      <c r="G241" s="60">
        <f t="shared" si="26"/>
        <v>6487.3</v>
      </c>
      <c r="H241" s="60">
        <f t="shared" si="26"/>
        <v>6487.3</v>
      </c>
      <c r="I241" s="60">
        <f t="shared" si="26"/>
        <v>6487.3</v>
      </c>
    </row>
    <row r="242" spans="1:9" ht="129" customHeight="1">
      <c r="A242" s="56" t="s">
        <v>408</v>
      </c>
      <c r="B242" s="51" t="s">
        <v>251</v>
      </c>
      <c r="C242" s="51" t="s">
        <v>1134</v>
      </c>
      <c r="D242" s="51" t="s">
        <v>965</v>
      </c>
      <c r="E242" s="109" t="s">
        <v>1309</v>
      </c>
      <c r="F242" s="91"/>
      <c r="G242" s="60">
        <f t="shared" si="26"/>
        <v>6487.3</v>
      </c>
      <c r="H242" s="60">
        <f t="shared" si="26"/>
        <v>6487.3</v>
      </c>
      <c r="I242" s="185">
        <f t="shared" si="26"/>
        <v>6487.3</v>
      </c>
    </row>
    <row r="243" spans="1:9" ht="31.5">
      <c r="A243" s="50" t="s">
        <v>1059</v>
      </c>
      <c r="B243" s="51" t="s">
        <v>251</v>
      </c>
      <c r="C243" s="51" t="s">
        <v>1134</v>
      </c>
      <c r="D243" s="51" t="s">
        <v>965</v>
      </c>
      <c r="E243" s="109" t="s">
        <v>1309</v>
      </c>
      <c r="F243" s="91" t="s">
        <v>1060</v>
      </c>
      <c r="G243" s="53">
        <v>6487.3</v>
      </c>
      <c r="H243" s="53">
        <v>6487.3</v>
      </c>
      <c r="I243" s="186">
        <v>6487.3</v>
      </c>
    </row>
    <row r="244" spans="1:9" ht="47.25">
      <c r="A244" s="57" t="s">
        <v>1024</v>
      </c>
      <c r="B244" s="51" t="s">
        <v>251</v>
      </c>
      <c r="C244" s="51" t="s">
        <v>1134</v>
      </c>
      <c r="D244" s="51" t="s">
        <v>965</v>
      </c>
      <c r="E244" s="109" t="s">
        <v>697</v>
      </c>
      <c r="F244" s="91"/>
      <c r="G244" s="53">
        <f>SUM(G245+G247)</f>
        <v>1762.5</v>
      </c>
      <c r="H244" s="53">
        <f>SUM(H245+H247)</f>
        <v>1762.5</v>
      </c>
      <c r="I244" s="53">
        <f>SUM(I245+I247)</f>
        <v>1762.5</v>
      </c>
    </row>
    <row r="245" spans="1:9" ht="31.5">
      <c r="A245" s="56" t="s">
        <v>267</v>
      </c>
      <c r="B245" s="51" t="s">
        <v>251</v>
      </c>
      <c r="C245" s="51" t="s">
        <v>1134</v>
      </c>
      <c r="D245" s="51" t="s">
        <v>965</v>
      </c>
      <c r="E245" s="109" t="s">
        <v>569</v>
      </c>
      <c r="F245" s="91"/>
      <c r="G245" s="53">
        <f>SUM(G246)</f>
        <v>171.8</v>
      </c>
      <c r="H245" s="53">
        <f>SUM(H246)</f>
        <v>171.8</v>
      </c>
      <c r="I245" s="53">
        <f>SUM(I246)</f>
        <v>171.8</v>
      </c>
    </row>
    <row r="246" spans="1:9" ht="47.25">
      <c r="A246" s="56" t="s">
        <v>42</v>
      </c>
      <c r="B246" s="51" t="s">
        <v>251</v>
      </c>
      <c r="C246" s="51" t="s">
        <v>1134</v>
      </c>
      <c r="D246" s="51" t="s">
        <v>965</v>
      </c>
      <c r="E246" s="109" t="s">
        <v>569</v>
      </c>
      <c r="F246" s="91" t="s">
        <v>147</v>
      </c>
      <c r="G246" s="53">
        <v>171.8</v>
      </c>
      <c r="H246" s="53">
        <v>171.8</v>
      </c>
      <c r="I246" s="53">
        <v>171.8</v>
      </c>
    </row>
    <row r="247" spans="1:9" ht="126">
      <c r="A247" s="56" t="s">
        <v>302</v>
      </c>
      <c r="B247" s="51" t="s">
        <v>251</v>
      </c>
      <c r="C247" s="51" t="s">
        <v>1134</v>
      </c>
      <c r="D247" s="51" t="s">
        <v>965</v>
      </c>
      <c r="E247" s="109" t="s">
        <v>293</v>
      </c>
      <c r="F247" s="91"/>
      <c r="G247" s="53">
        <f>SUM(G248)</f>
        <v>1590.7</v>
      </c>
      <c r="H247" s="53">
        <f>SUM(H248)</f>
        <v>1590.7</v>
      </c>
      <c r="I247" s="53">
        <f>SUM(I248)</f>
        <v>1590.7</v>
      </c>
    </row>
    <row r="248" spans="1:9" ht="47.25">
      <c r="A248" s="56" t="s">
        <v>42</v>
      </c>
      <c r="B248" s="51" t="s">
        <v>251</v>
      </c>
      <c r="C248" s="51" t="s">
        <v>1134</v>
      </c>
      <c r="D248" s="51" t="s">
        <v>965</v>
      </c>
      <c r="E248" s="109" t="s">
        <v>293</v>
      </c>
      <c r="F248" s="91" t="s">
        <v>147</v>
      </c>
      <c r="G248" s="53">
        <v>1590.7</v>
      </c>
      <c r="H248" s="53">
        <v>1590.7</v>
      </c>
      <c r="I248" s="53">
        <v>1590.7</v>
      </c>
    </row>
    <row r="249" spans="1:9" ht="47.25">
      <c r="A249" s="49" t="s">
        <v>1107</v>
      </c>
      <c r="B249" s="61" t="s">
        <v>268</v>
      </c>
      <c r="C249" s="61"/>
      <c r="D249" s="61"/>
      <c r="E249" s="138"/>
      <c r="F249" s="61"/>
      <c r="G249" s="63">
        <f>SUM(G250+G269)</f>
        <v>72516</v>
      </c>
      <c r="H249" s="63">
        <f>SUM(H250+H269)</f>
        <v>72042.2</v>
      </c>
      <c r="I249" s="63">
        <f>SUM(I250+I269)</f>
        <v>72664.899999999994</v>
      </c>
    </row>
    <row r="250" spans="1:9" ht="31.5">
      <c r="A250" s="83" t="s">
        <v>1141</v>
      </c>
      <c r="B250" s="84" t="s">
        <v>268</v>
      </c>
      <c r="C250" s="85" t="s">
        <v>968</v>
      </c>
      <c r="D250" s="85" t="s">
        <v>964</v>
      </c>
      <c r="E250" s="142"/>
      <c r="F250" s="85"/>
      <c r="G250" s="93">
        <f>SUM(G251+G261)</f>
        <v>21833.800000000003</v>
      </c>
      <c r="H250" s="93">
        <f>SUM(H251+H261)</f>
        <v>21404.600000000002</v>
      </c>
      <c r="I250" s="93">
        <f>SUM(I251+I261)</f>
        <v>21426.2</v>
      </c>
    </row>
    <row r="251" spans="1:9" ht="15.75">
      <c r="A251" s="78" t="s">
        <v>168</v>
      </c>
      <c r="B251" s="89" t="s">
        <v>268</v>
      </c>
      <c r="C251" s="89" t="s">
        <v>968</v>
      </c>
      <c r="D251" s="89" t="s">
        <v>963</v>
      </c>
      <c r="E251" s="143"/>
      <c r="F251" s="89"/>
      <c r="G251" s="92">
        <f>SUM(G252)</f>
        <v>21138.9</v>
      </c>
      <c r="H251" s="92">
        <f>SUM(H252)</f>
        <v>21079.7</v>
      </c>
      <c r="I251" s="92">
        <f>SUM(I252)</f>
        <v>21101.3</v>
      </c>
    </row>
    <row r="252" spans="1:9" ht="63">
      <c r="A252" s="108" t="s">
        <v>9</v>
      </c>
      <c r="B252" s="91" t="s">
        <v>268</v>
      </c>
      <c r="C252" s="51" t="s">
        <v>968</v>
      </c>
      <c r="D252" s="51" t="s">
        <v>963</v>
      </c>
      <c r="E252" s="109" t="s">
        <v>764</v>
      </c>
      <c r="F252" s="91"/>
      <c r="G252" s="96">
        <f>SUM(G253+G257)</f>
        <v>21138.9</v>
      </c>
      <c r="H252" s="96">
        <f>SUM(H253+H257)</f>
        <v>21079.7</v>
      </c>
      <c r="I252" s="96">
        <f>SUM(I253+I257)</f>
        <v>21101.3</v>
      </c>
    </row>
    <row r="253" spans="1:9" ht="63">
      <c r="A253" s="57" t="s">
        <v>182</v>
      </c>
      <c r="B253" s="91" t="s">
        <v>268</v>
      </c>
      <c r="C253" s="51" t="s">
        <v>968</v>
      </c>
      <c r="D253" s="51" t="s">
        <v>963</v>
      </c>
      <c r="E253" s="109" t="s">
        <v>771</v>
      </c>
      <c r="F253" s="91"/>
      <c r="G253" s="96">
        <f>SUM(G254)</f>
        <v>21058.9</v>
      </c>
      <c r="H253" s="96">
        <f t="shared" ref="H253:I255" si="27">SUM(H254)</f>
        <v>21079.7</v>
      </c>
      <c r="I253" s="96">
        <f t="shared" si="27"/>
        <v>21101.3</v>
      </c>
    </row>
    <row r="254" spans="1:9" ht="47.25">
      <c r="A254" s="57" t="s">
        <v>1024</v>
      </c>
      <c r="B254" s="91" t="s">
        <v>268</v>
      </c>
      <c r="C254" s="51" t="s">
        <v>968</v>
      </c>
      <c r="D254" s="51" t="s">
        <v>963</v>
      </c>
      <c r="E254" s="109" t="s">
        <v>772</v>
      </c>
      <c r="F254" s="91"/>
      <c r="G254" s="60">
        <f>SUM(G255)</f>
        <v>21058.9</v>
      </c>
      <c r="H254" s="60">
        <f t="shared" si="27"/>
        <v>21079.7</v>
      </c>
      <c r="I254" s="60">
        <f t="shared" si="27"/>
        <v>21101.3</v>
      </c>
    </row>
    <row r="255" spans="1:9" ht="31.5">
      <c r="A255" s="107" t="s">
        <v>396</v>
      </c>
      <c r="B255" s="91" t="s">
        <v>268</v>
      </c>
      <c r="C255" s="51" t="s">
        <v>968</v>
      </c>
      <c r="D255" s="51" t="s">
        <v>963</v>
      </c>
      <c r="E255" s="109" t="s">
        <v>773</v>
      </c>
      <c r="F255" s="91"/>
      <c r="G255" s="53">
        <f>SUM(G256)</f>
        <v>21058.9</v>
      </c>
      <c r="H255" s="53">
        <f t="shared" si="27"/>
        <v>21079.7</v>
      </c>
      <c r="I255" s="53">
        <f t="shared" si="27"/>
        <v>21101.3</v>
      </c>
    </row>
    <row r="256" spans="1:9" ht="47.25">
      <c r="A256" s="56" t="s">
        <v>42</v>
      </c>
      <c r="B256" s="91" t="s">
        <v>268</v>
      </c>
      <c r="C256" s="51" t="s">
        <v>968</v>
      </c>
      <c r="D256" s="51" t="s">
        <v>963</v>
      </c>
      <c r="E256" s="109" t="s">
        <v>773</v>
      </c>
      <c r="F256" s="91" t="s">
        <v>147</v>
      </c>
      <c r="G256" s="53">
        <v>21058.9</v>
      </c>
      <c r="H256" s="53">
        <v>21079.7</v>
      </c>
      <c r="I256" s="53">
        <v>21101.3</v>
      </c>
    </row>
    <row r="257" spans="1:9" ht="47.25">
      <c r="A257" s="57" t="s">
        <v>190</v>
      </c>
      <c r="B257" s="91" t="s">
        <v>268</v>
      </c>
      <c r="C257" s="51" t="s">
        <v>968</v>
      </c>
      <c r="D257" s="51" t="s">
        <v>963</v>
      </c>
      <c r="E257" s="109" t="s">
        <v>774</v>
      </c>
      <c r="F257" s="91"/>
      <c r="G257" s="53">
        <f>SUM(G259)</f>
        <v>80</v>
      </c>
      <c r="H257" s="53">
        <f>SUM(H259)</f>
        <v>0</v>
      </c>
      <c r="I257" s="53">
        <f>SUM(I259)</f>
        <v>0</v>
      </c>
    </row>
    <row r="258" spans="1:9" ht="31.5">
      <c r="A258" s="69" t="s">
        <v>1214</v>
      </c>
      <c r="B258" s="91" t="s">
        <v>268</v>
      </c>
      <c r="C258" s="51" t="s">
        <v>968</v>
      </c>
      <c r="D258" s="51" t="s">
        <v>963</v>
      </c>
      <c r="E258" s="109" t="s">
        <v>304</v>
      </c>
      <c r="F258" s="91"/>
      <c r="G258" s="53">
        <f t="shared" ref="G258:I259" si="28">SUM(G259)</f>
        <v>80</v>
      </c>
      <c r="H258" s="53">
        <f t="shared" si="28"/>
        <v>0</v>
      </c>
      <c r="I258" s="53">
        <f t="shared" si="28"/>
        <v>0</v>
      </c>
    </row>
    <row r="259" spans="1:9" ht="31.5">
      <c r="A259" s="107" t="s">
        <v>761</v>
      </c>
      <c r="B259" s="91" t="s">
        <v>268</v>
      </c>
      <c r="C259" s="51" t="s">
        <v>968</v>
      </c>
      <c r="D259" s="51" t="s">
        <v>963</v>
      </c>
      <c r="E259" s="109" t="s">
        <v>905</v>
      </c>
      <c r="F259" s="91"/>
      <c r="G259" s="53">
        <f t="shared" si="28"/>
        <v>80</v>
      </c>
      <c r="H259" s="53">
        <f t="shared" si="28"/>
        <v>0</v>
      </c>
      <c r="I259" s="53">
        <f t="shared" si="28"/>
        <v>0</v>
      </c>
    </row>
    <row r="260" spans="1:9" ht="47.25">
      <c r="A260" s="56" t="s">
        <v>42</v>
      </c>
      <c r="B260" s="91" t="s">
        <v>268</v>
      </c>
      <c r="C260" s="51" t="s">
        <v>968</v>
      </c>
      <c r="D260" s="51" t="s">
        <v>963</v>
      </c>
      <c r="E260" s="109" t="s">
        <v>905</v>
      </c>
      <c r="F260" s="91" t="s">
        <v>147</v>
      </c>
      <c r="G260" s="60">
        <v>80</v>
      </c>
      <c r="H260" s="60"/>
      <c r="I260" s="60"/>
    </row>
    <row r="261" spans="1:9" ht="15.75">
      <c r="A261" s="87" t="s">
        <v>169</v>
      </c>
      <c r="B261" s="91" t="s">
        <v>268</v>
      </c>
      <c r="C261" s="89" t="s">
        <v>968</v>
      </c>
      <c r="D261" s="89" t="s">
        <v>968</v>
      </c>
      <c r="E261" s="143"/>
      <c r="F261" s="89"/>
      <c r="G261" s="92">
        <f>SUM(G262)</f>
        <v>694.9</v>
      </c>
      <c r="H261" s="92">
        <f>SUM(H262)</f>
        <v>324.89999999999998</v>
      </c>
      <c r="I261" s="92">
        <f>SUM(I262)</f>
        <v>324.89999999999998</v>
      </c>
    </row>
    <row r="262" spans="1:9" ht="47.25">
      <c r="A262" s="105" t="s">
        <v>10</v>
      </c>
      <c r="B262" s="91" t="s">
        <v>268</v>
      </c>
      <c r="C262" s="91" t="s">
        <v>968</v>
      </c>
      <c r="D262" s="91" t="s">
        <v>968</v>
      </c>
      <c r="E262" s="139" t="s">
        <v>137</v>
      </c>
      <c r="F262" s="51"/>
      <c r="G262" s="60">
        <f>SUM(G263+G266)</f>
        <v>694.9</v>
      </c>
      <c r="H262" s="60">
        <f>SUM(H263+H266)</f>
        <v>324.89999999999998</v>
      </c>
      <c r="I262" s="60">
        <f>SUM(I263+I266)</f>
        <v>324.89999999999998</v>
      </c>
    </row>
    <row r="263" spans="1:9" ht="31.5">
      <c r="A263" s="54" t="s">
        <v>426</v>
      </c>
      <c r="B263" s="91" t="s">
        <v>268</v>
      </c>
      <c r="C263" s="51" t="s">
        <v>968</v>
      </c>
      <c r="D263" s="51" t="s">
        <v>968</v>
      </c>
      <c r="E263" s="139" t="s">
        <v>138</v>
      </c>
      <c r="F263" s="51"/>
      <c r="G263" s="60">
        <f t="shared" ref="G263:I264" si="29">SUM(G264)</f>
        <v>370</v>
      </c>
      <c r="H263" s="60">
        <f t="shared" si="29"/>
        <v>0</v>
      </c>
      <c r="I263" s="60">
        <f t="shared" si="29"/>
        <v>0</v>
      </c>
    </row>
    <row r="264" spans="1:9" ht="31.5">
      <c r="A264" s="50" t="s">
        <v>909</v>
      </c>
      <c r="B264" s="91" t="s">
        <v>268</v>
      </c>
      <c r="C264" s="51" t="s">
        <v>968</v>
      </c>
      <c r="D264" s="51" t="s">
        <v>968</v>
      </c>
      <c r="E264" s="139" t="s">
        <v>907</v>
      </c>
      <c r="F264" s="91"/>
      <c r="G264" s="53">
        <f t="shared" si="29"/>
        <v>370</v>
      </c>
      <c r="H264" s="53">
        <f t="shared" si="29"/>
        <v>0</v>
      </c>
      <c r="I264" s="53">
        <f t="shared" si="29"/>
        <v>0</v>
      </c>
    </row>
    <row r="265" spans="1:9" ht="31.5">
      <c r="A265" s="59" t="s">
        <v>1150</v>
      </c>
      <c r="B265" s="91" t="s">
        <v>268</v>
      </c>
      <c r="C265" s="51" t="s">
        <v>968</v>
      </c>
      <c r="D265" s="51" t="s">
        <v>968</v>
      </c>
      <c r="E265" s="139" t="s">
        <v>907</v>
      </c>
      <c r="F265" s="91" t="s">
        <v>1151</v>
      </c>
      <c r="G265" s="53">
        <v>370</v>
      </c>
      <c r="H265" s="53"/>
      <c r="I265" s="53"/>
    </row>
    <row r="266" spans="1:9" ht="31.5">
      <c r="A266" s="196" t="s">
        <v>225</v>
      </c>
      <c r="B266" s="91" t="s">
        <v>268</v>
      </c>
      <c r="C266" s="51" t="s">
        <v>968</v>
      </c>
      <c r="D266" s="51" t="s">
        <v>968</v>
      </c>
      <c r="E266" s="109" t="s">
        <v>635</v>
      </c>
      <c r="F266" s="91"/>
      <c r="G266" s="53">
        <f t="shared" ref="G266:I267" si="30">SUM(G267)</f>
        <v>324.89999999999998</v>
      </c>
      <c r="H266" s="53">
        <f t="shared" si="30"/>
        <v>324.89999999999998</v>
      </c>
      <c r="I266" s="53">
        <f t="shared" si="30"/>
        <v>324.89999999999998</v>
      </c>
    </row>
    <row r="267" spans="1:9" ht="31.5">
      <c r="A267" s="50" t="s">
        <v>142</v>
      </c>
      <c r="B267" s="91" t="s">
        <v>268</v>
      </c>
      <c r="C267" s="51" t="s">
        <v>968</v>
      </c>
      <c r="D267" s="51" t="s">
        <v>968</v>
      </c>
      <c r="E267" s="109" t="s">
        <v>636</v>
      </c>
      <c r="F267" s="91"/>
      <c r="G267" s="53">
        <f t="shared" si="30"/>
        <v>324.89999999999998</v>
      </c>
      <c r="H267" s="53">
        <f t="shared" si="30"/>
        <v>324.89999999999998</v>
      </c>
      <c r="I267" s="53">
        <f t="shared" si="30"/>
        <v>324.89999999999998</v>
      </c>
    </row>
    <row r="268" spans="1:9" ht="31.5">
      <c r="A268" s="59" t="s">
        <v>1150</v>
      </c>
      <c r="B268" s="91" t="s">
        <v>268</v>
      </c>
      <c r="C268" s="51" t="s">
        <v>968</v>
      </c>
      <c r="D268" s="51" t="s">
        <v>968</v>
      </c>
      <c r="E268" s="109" t="s">
        <v>636</v>
      </c>
      <c r="F268" s="91" t="s">
        <v>1151</v>
      </c>
      <c r="G268" s="53">
        <v>324.89999999999998</v>
      </c>
      <c r="H268" s="53">
        <v>324.89999999999998</v>
      </c>
      <c r="I268" s="53">
        <v>324.89999999999998</v>
      </c>
    </row>
    <row r="269" spans="1:9" ht="15.75">
      <c r="A269" s="114" t="s">
        <v>574</v>
      </c>
      <c r="B269" s="61" t="s">
        <v>268</v>
      </c>
      <c r="C269" s="115" t="s">
        <v>1138</v>
      </c>
      <c r="D269" s="115" t="s">
        <v>964</v>
      </c>
      <c r="E269" s="145"/>
      <c r="F269" s="115"/>
      <c r="G269" s="93">
        <f>SUM(G270+G292)</f>
        <v>50682.2</v>
      </c>
      <c r="H269" s="93">
        <f>SUM(H270+H292)</f>
        <v>50637.599999999999</v>
      </c>
      <c r="I269" s="93">
        <f>SUM(I270+I292)</f>
        <v>51238.69999999999</v>
      </c>
    </row>
    <row r="270" spans="1:9" ht="31.5">
      <c r="A270" s="122" t="s">
        <v>947</v>
      </c>
      <c r="B270" s="88" t="s">
        <v>268</v>
      </c>
      <c r="C270" s="117" t="s">
        <v>1138</v>
      </c>
      <c r="D270" s="117" t="s">
        <v>961</v>
      </c>
      <c r="E270" s="146"/>
      <c r="F270" s="117"/>
      <c r="G270" s="92">
        <f>SUM(G271)</f>
        <v>42559.6</v>
      </c>
      <c r="H270" s="92">
        <f>SUM(H271)</f>
        <v>42515</v>
      </c>
      <c r="I270" s="92">
        <f>SUM(I271)</f>
        <v>43116.099999999991</v>
      </c>
    </row>
    <row r="271" spans="1:9" ht="51" customHeight="1">
      <c r="A271" s="108" t="s">
        <v>9</v>
      </c>
      <c r="B271" s="91" t="s">
        <v>268</v>
      </c>
      <c r="C271" s="51" t="s">
        <v>1138</v>
      </c>
      <c r="D271" s="51" t="s">
        <v>961</v>
      </c>
      <c r="E271" s="109" t="s">
        <v>764</v>
      </c>
      <c r="F271" s="116"/>
      <c r="G271" s="53">
        <f>SUM(G272+G276+G283)</f>
        <v>42559.6</v>
      </c>
      <c r="H271" s="53">
        <f>SUM(H272+H276+H283)</f>
        <v>42515</v>
      </c>
      <c r="I271" s="53">
        <f>SUM(I272+I276+I283)</f>
        <v>43116.099999999991</v>
      </c>
    </row>
    <row r="272" spans="1:9" ht="63">
      <c r="A272" s="57" t="s">
        <v>337</v>
      </c>
      <c r="B272" s="91" t="s">
        <v>268</v>
      </c>
      <c r="C272" s="51" t="s">
        <v>1138</v>
      </c>
      <c r="D272" s="51" t="s">
        <v>961</v>
      </c>
      <c r="E272" s="109" t="s">
        <v>765</v>
      </c>
      <c r="F272" s="85"/>
      <c r="G272" s="53">
        <f>SUM(G273)</f>
        <v>18294.8</v>
      </c>
      <c r="H272" s="53">
        <f t="shared" ref="H272:I274" si="31">SUM(H273)</f>
        <v>18411.599999999999</v>
      </c>
      <c r="I272" s="53">
        <f t="shared" si="31"/>
        <v>18532.3</v>
      </c>
    </row>
    <row r="273" spans="1:9" ht="47.25">
      <c r="A273" s="57" t="s">
        <v>1024</v>
      </c>
      <c r="B273" s="91" t="s">
        <v>268</v>
      </c>
      <c r="C273" s="51" t="s">
        <v>1138</v>
      </c>
      <c r="D273" s="51" t="s">
        <v>961</v>
      </c>
      <c r="E273" s="109" t="s">
        <v>766</v>
      </c>
      <c r="F273" s="85"/>
      <c r="G273" s="53">
        <f>SUM(G274)</f>
        <v>18294.8</v>
      </c>
      <c r="H273" s="53">
        <f t="shared" si="31"/>
        <v>18411.599999999999</v>
      </c>
      <c r="I273" s="53">
        <f t="shared" si="31"/>
        <v>18532.3</v>
      </c>
    </row>
    <row r="274" spans="1:9" ht="15.75">
      <c r="A274" s="57" t="s">
        <v>808</v>
      </c>
      <c r="B274" s="91" t="s">
        <v>268</v>
      </c>
      <c r="C274" s="51" t="s">
        <v>1138</v>
      </c>
      <c r="D274" s="51" t="s">
        <v>961</v>
      </c>
      <c r="E274" s="109" t="s">
        <v>767</v>
      </c>
      <c r="F274" s="85"/>
      <c r="G274" s="53">
        <f>SUM(G275)</f>
        <v>18294.8</v>
      </c>
      <c r="H274" s="53">
        <f t="shared" si="31"/>
        <v>18411.599999999999</v>
      </c>
      <c r="I274" s="53">
        <f t="shared" si="31"/>
        <v>18532.3</v>
      </c>
    </row>
    <row r="275" spans="1:9" ht="47.25">
      <c r="A275" s="56" t="s">
        <v>42</v>
      </c>
      <c r="B275" s="91" t="s">
        <v>268</v>
      </c>
      <c r="C275" s="51" t="s">
        <v>1138</v>
      </c>
      <c r="D275" s="51" t="s">
        <v>961</v>
      </c>
      <c r="E275" s="109" t="s">
        <v>767</v>
      </c>
      <c r="F275" s="91" t="s">
        <v>147</v>
      </c>
      <c r="G275" s="53">
        <v>18294.8</v>
      </c>
      <c r="H275" s="53">
        <v>18411.599999999999</v>
      </c>
      <c r="I275" s="53">
        <v>18532.3</v>
      </c>
    </row>
    <row r="276" spans="1:9" ht="47.25">
      <c r="A276" s="57" t="s">
        <v>338</v>
      </c>
      <c r="B276" s="91" t="s">
        <v>268</v>
      </c>
      <c r="C276" s="91" t="s">
        <v>1138</v>
      </c>
      <c r="D276" s="91" t="s">
        <v>961</v>
      </c>
      <c r="E276" s="109" t="s">
        <v>768</v>
      </c>
      <c r="F276" s="91"/>
      <c r="G276" s="53">
        <f>SUM(G277+G280)</f>
        <v>21373.4</v>
      </c>
      <c r="H276" s="53">
        <f>SUM(H277+H280)</f>
        <v>21397.200000000001</v>
      </c>
      <c r="I276" s="53">
        <f>SUM(I277+I280)</f>
        <v>21422.1</v>
      </c>
    </row>
    <row r="277" spans="1:9" ht="47.25">
      <c r="A277" s="57" t="s">
        <v>1024</v>
      </c>
      <c r="B277" s="91" t="s">
        <v>268</v>
      </c>
      <c r="C277" s="51" t="s">
        <v>1138</v>
      </c>
      <c r="D277" s="51" t="s">
        <v>961</v>
      </c>
      <c r="E277" s="109" t="s">
        <v>769</v>
      </c>
      <c r="F277" s="91"/>
      <c r="G277" s="53">
        <f t="shared" ref="G277:I278" si="32">SUM(G278)</f>
        <v>21233.4</v>
      </c>
      <c r="H277" s="53">
        <f t="shared" si="32"/>
        <v>21257.200000000001</v>
      </c>
      <c r="I277" s="53">
        <f t="shared" si="32"/>
        <v>21282.1</v>
      </c>
    </row>
    <row r="278" spans="1:9" ht="15.75">
      <c r="A278" s="57" t="s">
        <v>682</v>
      </c>
      <c r="B278" s="91" t="s">
        <v>268</v>
      </c>
      <c r="C278" s="51" t="s">
        <v>1138</v>
      </c>
      <c r="D278" s="51" t="s">
        <v>961</v>
      </c>
      <c r="E278" s="109" t="s">
        <v>770</v>
      </c>
      <c r="F278" s="91"/>
      <c r="G278" s="53">
        <f t="shared" si="32"/>
        <v>21233.4</v>
      </c>
      <c r="H278" s="53">
        <f t="shared" si="32"/>
        <v>21257.200000000001</v>
      </c>
      <c r="I278" s="53">
        <f t="shared" si="32"/>
        <v>21282.1</v>
      </c>
    </row>
    <row r="279" spans="1:9" ht="47.25">
      <c r="A279" s="56" t="s">
        <v>42</v>
      </c>
      <c r="B279" s="91" t="s">
        <v>268</v>
      </c>
      <c r="C279" s="51" t="s">
        <v>1138</v>
      </c>
      <c r="D279" s="51" t="s">
        <v>961</v>
      </c>
      <c r="E279" s="109" t="s">
        <v>770</v>
      </c>
      <c r="F279" s="91" t="s">
        <v>147</v>
      </c>
      <c r="G279" s="53">
        <v>21233.4</v>
      </c>
      <c r="H279" s="53">
        <v>21257.200000000001</v>
      </c>
      <c r="I279" s="53">
        <v>21282.1</v>
      </c>
    </row>
    <row r="280" spans="1:9" ht="31.5">
      <c r="A280" s="69" t="s">
        <v>1214</v>
      </c>
      <c r="B280" s="91" t="s">
        <v>268</v>
      </c>
      <c r="C280" s="51" t="s">
        <v>1138</v>
      </c>
      <c r="D280" s="51" t="s">
        <v>961</v>
      </c>
      <c r="E280" s="109" t="s">
        <v>329</v>
      </c>
      <c r="F280" s="91"/>
      <c r="G280" s="53">
        <f t="shared" ref="G280:I281" si="33">SUM(G281)</f>
        <v>140</v>
      </c>
      <c r="H280" s="53">
        <f t="shared" si="33"/>
        <v>140</v>
      </c>
      <c r="I280" s="53">
        <f t="shared" si="33"/>
        <v>140</v>
      </c>
    </row>
    <row r="281" spans="1:9" ht="31.5">
      <c r="A281" s="57" t="s">
        <v>330</v>
      </c>
      <c r="B281" s="91" t="s">
        <v>268</v>
      </c>
      <c r="C281" s="51" t="s">
        <v>1138</v>
      </c>
      <c r="D281" s="51" t="s">
        <v>961</v>
      </c>
      <c r="E281" s="109" t="s">
        <v>331</v>
      </c>
      <c r="F281" s="91"/>
      <c r="G281" s="53">
        <f t="shared" si="33"/>
        <v>140</v>
      </c>
      <c r="H281" s="53">
        <f t="shared" si="33"/>
        <v>140</v>
      </c>
      <c r="I281" s="53">
        <f t="shared" si="33"/>
        <v>140</v>
      </c>
    </row>
    <row r="282" spans="1:9" ht="47.25">
      <c r="A282" s="56" t="s">
        <v>42</v>
      </c>
      <c r="B282" s="91" t="s">
        <v>268</v>
      </c>
      <c r="C282" s="51" t="s">
        <v>1138</v>
      </c>
      <c r="D282" s="51" t="s">
        <v>961</v>
      </c>
      <c r="E282" s="109" t="s">
        <v>331</v>
      </c>
      <c r="F282" s="91" t="s">
        <v>147</v>
      </c>
      <c r="G282" s="53">
        <v>140</v>
      </c>
      <c r="H282" s="53">
        <v>140</v>
      </c>
      <c r="I282" s="53">
        <v>140</v>
      </c>
    </row>
    <row r="283" spans="1:9" ht="47.25">
      <c r="A283" s="57" t="s">
        <v>183</v>
      </c>
      <c r="B283" s="91" t="s">
        <v>268</v>
      </c>
      <c r="C283" s="51" t="s">
        <v>1138</v>
      </c>
      <c r="D283" s="51" t="s">
        <v>961</v>
      </c>
      <c r="E283" s="109" t="s">
        <v>305</v>
      </c>
      <c r="F283" s="91"/>
      <c r="G283" s="53">
        <f>SUM(G284+G287)</f>
        <v>2891.4</v>
      </c>
      <c r="H283" s="53">
        <f>SUM(H284+H287)</f>
        <v>2706.2</v>
      </c>
      <c r="I283" s="53">
        <f>SUM(I284+I287)</f>
        <v>3161.7000000000003</v>
      </c>
    </row>
    <row r="284" spans="1:9" ht="31.5">
      <c r="A284" s="28" t="s">
        <v>426</v>
      </c>
      <c r="B284" s="91" t="s">
        <v>268</v>
      </c>
      <c r="C284" s="51" t="s">
        <v>1138</v>
      </c>
      <c r="D284" s="51" t="s">
        <v>961</v>
      </c>
      <c r="E284" s="109" t="s">
        <v>435</v>
      </c>
      <c r="F284" s="91"/>
      <c r="G284" s="53">
        <f t="shared" ref="G284:I285" si="34">SUM(G285)</f>
        <v>0</v>
      </c>
      <c r="H284" s="53">
        <f t="shared" si="34"/>
        <v>2706.2</v>
      </c>
      <c r="I284" s="53">
        <f t="shared" si="34"/>
        <v>2386.8000000000002</v>
      </c>
    </row>
    <row r="285" spans="1:9" ht="63">
      <c r="A285" s="56" t="s">
        <v>742</v>
      </c>
      <c r="B285" s="91" t="s">
        <v>268</v>
      </c>
      <c r="C285" s="51" t="s">
        <v>1138</v>
      </c>
      <c r="D285" s="51" t="s">
        <v>961</v>
      </c>
      <c r="E285" s="109" t="s">
        <v>934</v>
      </c>
      <c r="F285" s="91"/>
      <c r="G285" s="53">
        <f t="shared" si="34"/>
        <v>0</v>
      </c>
      <c r="H285" s="53">
        <f t="shared" si="34"/>
        <v>2706.2</v>
      </c>
      <c r="I285" s="53">
        <f t="shared" si="34"/>
        <v>2386.8000000000002</v>
      </c>
    </row>
    <row r="286" spans="1:9" ht="31.5">
      <c r="A286" s="56" t="s">
        <v>1150</v>
      </c>
      <c r="B286" s="91" t="s">
        <v>268</v>
      </c>
      <c r="C286" s="51" t="s">
        <v>1138</v>
      </c>
      <c r="D286" s="51" t="s">
        <v>961</v>
      </c>
      <c r="E286" s="109" t="s">
        <v>934</v>
      </c>
      <c r="F286" s="91" t="s">
        <v>1151</v>
      </c>
      <c r="G286" s="53"/>
      <c r="H286" s="53">
        <v>2706.2</v>
      </c>
      <c r="I286" s="53">
        <v>2386.8000000000002</v>
      </c>
    </row>
    <row r="287" spans="1:9" ht="31.5">
      <c r="A287" s="69" t="s">
        <v>328</v>
      </c>
      <c r="B287" s="91" t="s">
        <v>268</v>
      </c>
      <c r="C287" s="51" t="s">
        <v>1138</v>
      </c>
      <c r="D287" s="51" t="s">
        <v>961</v>
      </c>
      <c r="E287" s="109" t="s">
        <v>332</v>
      </c>
      <c r="F287" s="91"/>
      <c r="G287" s="53">
        <f>SUM(G288+G290)</f>
        <v>2891.4</v>
      </c>
      <c r="H287" s="53">
        <f>SUM(H288+H290)</f>
        <v>0</v>
      </c>
      <c r="I287" s="53">
        <f>SUM(I288+I290)</f>
        <v>774.9</v>
      </c>
    </row>
    <row r="288" spans="1:9" ht="94.5">
      <c r="A288" s="56" t="s">
        <v>935</v>
      </c>
      <c r="B288" s="91" t="s">
        <v>268</v>
      </c>
      <c r="C288" s="51" t="s">
        <v>1138</v>
      </c>
      <c r="D288" s="51" t="s">
        <v>961</v>
      </c>
      <c r="E288" s="109" t="s">
        <v>936</v>
      </c>
      <c r="F288" s="91"/>
      <c r="G288" s="53">
        <f>SUM(G289)</f>
        <v>2891.4</v>
      </c>
      <c r="H288" s="53">
        <f>SUM(H289)</f>
        <v>0</v>
      </c>
      <c r="I288" s="53">
        <f>SUM(I289)</f>
        <v>0</v>
      </c>
    </row>
    <row r="289" spans="1:9" ht="31.5">
      <c r="A289" s="56" t="s">
        <v>1150</v>
      </c>
      <c r="B289" s="91" t="s">
        <v>268</v>
      </c>
      <c r="C289" s="51" t="s">
        <v>1138</v>
      </c>
      <c r="D289" s="51" t="s">
        <v>961</v>
      </c>
      <c r="E289" s="109" t="s">
        <v>936</v>
      </c>
      <c r="F289" s="91" t="s">
        <v>1151</v>
      </c>
      <c r="G289" s="53">
        <v>2891.4</v>
      </c>
      <c r="H289" s="53"/>
      <c r="I289" s="53"/>
    </row>
    <row r="290" spans="1:9" ht="47.25">
      <c r="A290" s="56" t="s">
        <v>185</v>
      </c>
      <c r="B290" s="91" t="s">
        <v>268</v>
      </c>
      <c r="C290" s="51" t="s">
        <v>1138</v>
      </c>
      <c r="D290" s="51" t="s">
        <v>961</v>
      </c>
      <c r="E290" s="109" t="s">
        <v>937</v>
      </c>
      <c r="F290" s="91"/>
      <c r="G290" s="53">
        <f>SUM(G291)</f>
        <v>0</v>
      </c>
      <c r="H290" s="53">
        <f>SUM(H291)</f>
        <v>0</v>
      </c>
      <c r="I290" s="53">
        <f>SUM(I291)</f>
        <v>774.9</v>
      </c>
    </row>
    <row r="291" spans="1:9" ht="31.5">
      <c r="A291" s="56" t="s">
        <v>1150</v>
      </c>
      <c r="B291" s="91" t="s">
        <v>268</v>
      </c>
      <c r="C291" s="51" t="s">
        <v>1138</v>
      </c>
      <c r="D291" s="51" t="s">
        <v>961</v>
      </c>
      <c r="E291" s="109" t="s">
        <v>937</v>
      </c>
      <c r="F291" s="91" t="s">
        <v>1151</v>
      </c>
      <c r="G291" s="53"/>
      <c r="H291" s="53"/>
      <c r="I291" s="53">
        <v>774.9</v>
      </c>
    </row>
    <row r="292" spans="1:9" ht="31.5">
      <c r="A292" s="104" t="s">
        <v>233</v>
      </c>
      <c r="B292" s="89" t="s">
        <v>268</v>
      </c>
      <c r="C292" s="89" t="s">
        <v>1138</v>
      </c>
      <c r="D292" s="89" t="s">
        <v>965</v>
      </c>
      <c r="E292" s="143"/>
      <c r="F292" s="89"/>
      <c r="G292" s="92">
        <f t="shared" ref="G292:I293" si="35">SUM(G293)</f>
        <v>8122.5999999999995</v>
      </c>
      <c r="H292" s="92">
        <f t="shared" si="35"/>
        <v>8122.5999999999995</v>
      </c>
      <c r="I292" s="92">
        <f t="shared" si="35"/>
        <v>8122.5999999999995</v>
      </c>
    </row>
    <row r="293" spans="1:9" ht="63">
      <c r="A293" s="108" t="s">
        <v>9</v>
      </c>
      <c r="B293" s="91" t="s">
        <v>268</v>
      </c>
      <c r="C293" s="91" t="s">
        <v>1138</v>
      </c>
      <c r="D293" s="91" t="s">
        <v>965</v>
      </c>
      <c r="E293" s="139" t="s">
        <v>764</v>
      </c>
      <c r="F293" s="89"/>
      <c r="G293" s="60">
        <f t="shared" si="35"/>
        <v>8122.5999999999995</v>
      </c>
      <c r="H293" s="60">
        <f t="shared" si="35"/>
        <v>8122.5999999999995</v>
      </c>
      <c r="I293" s="60">
        <f t="shared" si="35"/>
        <v>8122.5999999999995</v>
      </c>
    </row>
    <row r="294" spans="1:9" ht="31.5">
      <c r="A294" s="57" t="s">
        <v>1117</v>
      </c>
      <c r="B294" s="91" t="s">
        <v>268</v>
      </c>
      <c r="C294" s="91" t="s">
        <v>1138</v>
      </c>
      <c r="D294" s="91" t="s">
        <v>965</v>
      </c>
      <c r="E294" s="109" t="s">
        <v>1250</v>
      </c>
      <c r="F294" s="89"/>
      <c r="G294" s="60">
        <f>SUM(G295+G298)</f>
        <v>8122.5999999999995</v>
      </c>
      <c r="H294" s="60">
        <f>SUM(H295+H298)</f>
        <v>8122.5999999999995</v>
      </c>
      <c r="I294" s="60">
        <f>SUM(I295+I298)</f>
        <v>8122.5999999999995</v>
      </c>
    </row>
    <row r="295" spans="1:9" ht="15.75">
      <c r="A295" s="62" t="s">
        <v>564</v>
      </c>
      <c r="B295" s="91" t="s">
        <v>268</v>
      </c>
      <c r="C295" s="91" t="s">
        <v>1138</v>
      </c>
      <c r="D295" s="91" t="s">
        <v>965</v>
      </c>
      <c r="E295" s="168" t="s">
        <v>361</v>
      </c>
      <c r="F295" s="91"/>
      <c r="G295" s="53">
        <f t="shared" ref="G295:I296" si="36">SUM(G296)</f>
        <v>1399</v>
      </c>
      <c r="H295" s="53">
        <f t="shared" si="36"/>
        <v>1399</v>
      </c>
      <c r="I295" s="53">
        <f t="shared" si="36"/>
        <v>1399</v>
      </c>
    </row>
    <row r="296" spans="1:9" ht="31.5">
      <c r="A296" s="59" t="s">
        <v>555</v>
      </c>
      <c r="B296" s="91" t="s">
        <v>268</v>
      </c>
      <c r="C296" s="91" t="s">
        <v>1138</v>
      </c>
      <c r="D296" s="91" t="s">
        <v>965</v>
      </c>
      <c r="E296" s="109" t="s">
        <v>528</v>
      </c>
      <c r="F296" s="91"/>
      <c r="G296" s="53">
        <f t="shared" si="36"/>
        <v>1399</v>
      </c>
      <c r="H296" s="53">
        <f t="shared" si="36"/>
        <v>1399</v>
      </c>
      <c r="I296" s="53">
        <f t="shared" si="36"/>
        <v>1399</v>
      </c>
    </row>
    <row r="297" spans="1:9" ht="94.5">
      <c r="A297" s="59" t="s">
        <v>1058</v>
      </c>
      <c r="B297" s="91" t="s">
        <v>268</v>
      </c>
      <c r="C297" s="91" t="s">
        <v>1138</v>
      </c>
      <c r="D297" s="91" t="s">
        <v>965</v>
      </c>
      <c r="E297" s="109" t="s">
        <v>528</v>
      </c>
      <c r="F297" s="91" t="s">
        <v>1087</v>
      </c>
      <c r="G297" s="53">
        <v>1399</v>
      </c>
      <c r="H297" s="53">
        <v>1399</v>
      </c>
      <c r="I297" s="53">
        <v>1399</v>
      </c>
    </row>
    <row r="298" spans="1:9" ht="31.5">
      <c r="A298" s="168" t="s">
        <v>676</v>
      </c>
      <c r="B298" s="91" t="s">
        <v>268</v>
      </c>
      <c r="C298" s="91" t="s">
        <v>1138</v>
      </c>
      <c r="D298" s="91" t="s">
        <v>965</v>
      </c>
      <c r="E298" s="168" t="s">
        <v>1251</v>
      </c>
      <c r="F298" s="91"/>
      <c r="G298" s="53">
        <f>SUM(G299)</f>
        <v>6723.5999999999995</v>
      </c>
      <c r="H298" s="53">
        <f>SUM(H299)</f>
        <v>6723.5999999999995</v>
      </c>
      <c r="I298" s="53">
        <f>SUM(I299)</f>
        <v>6723.5999999999995</v>
      </c>
    </row>
    <row r="299" spans="1:9" ht="31.5">
      <c r="A299" s="50" t="s">
        <v>674</v>
      </c>
      <c r="B299" s="91" t="s">
        <v>268</v>
      </c>
      <c r="C299" s="91" t="s">
        <v>1138</v>
      </c>
      <c r="D299" s="91" t="s">
        <v>965</v>
      </c>
      <c r="E299" s="168" t="s">
        <v>1252</v>
      </c>
      <c r="F299" s="89"/>
      <c r="G299" s="53">
        <f>SUM(G300:G302)</f>
        <v>6723.5999999999995</v>
      </c>
      <c r="H299" s="53">
        <f>SUM(H300:H302)</f>
        <v>6723.5999999999995</v>
      </c>
      <c r="I299" s="53">
        <f>SUM(I300:I302)</f>
        <v>6723.5999999999995</v>
      </c>
    </row>
    <row r="300" spans="1:9" ht="94.5">
      <c r="A300" s="50" t="s">
        <v>1058</v>
      </c>
      <c r="B300" s="91" t="s">
        <v>268</v>
      </c>
      <c r="C300" s="91" t="s">
        <v>1138</v>
      </c>
      <c r="D300" s="91" t="s">
        <v>965</v>
      </c>
      <c r="E300" s="168" t="s">
        <v>1252</v>
      </c>
      <c r="F300" s="91" t="s">
        <v>1087</v>
      </c>
      <c r="G300" s="53">
        <v>6571.4</v>
      </c>
      <c r="H300" s="53">
        <v>6571.4</v>
      </c>
      <c r="I300" s="53">
        <v>6571.4</v>
      </c>
    </row>
    <row r="301" spans="1:9" ht="31.5">
      <c r="A301" s="50" t="s">
        <v>1150</v>
      </c>
      <c r="B301" s="91" t="s">
        <v>268</v>
      </c>
      <c r="C301" s="91" t="s">
        <v>1138</v>
      </c>
      <c r="D301" s="91" t="s">
        <v>965</v>
      </c>
      <c r="E301" s="168" t="s">
        <v>1252</v>
      </c>
      <c r="F301" s="91" t="s">
        <v>1151</v>
      </c>
      <c r="G301" s="53">
        <v>148.69999999999999</v>
      </c>
      <c r="H301" s="53">
        <v>148.69999999999999</v>
      </c>
      <c r="I301" s="53">
        <v>148.69999999999999</v>
      </c>
    </row>
    <row r="302" spans="1:9" ht="15.75">
      <c r="A302" s="50" t="s">
        <v>452</v>
      </c>
      <c r="B302" s="91" t="s">
        <v>268</v>
      </c>
      <c r="C302" s="91" t="s">
        <v>1138</v>
      </c>
      <c r="D302" s="91" t="s">
        <v>965</v>
      </c>
      <c r="E302" s="168" t="s">
        <v>1252</v>
      </c>
      <c r="F302" s="91" t="s">
        <v>453</v>
      </c>
      <c r="G302" s="53">
        <v>3.5</v>
      </c>
      <c r="H302" s="53">
        <v>3.5</v>
      </c>
      <c r="I302" s="53">
        <v>3.5</v>
      </c>
    </row>
    <row r="303" spans="1:9" ht="47.25">
      <c r="A303" s="49" t="s">
        <v>418</v>
      </c>
      <c r="B303" s="61" t="s">
        <v>252</v>
      </c>
      <c r="C303" s="61"/>
      <c r="D303" s="61"/>
      <c r="E303" s="138"/>
      <c r="F303" s="61"/>
      <c r="G303" s="63">
        <f>SUM(G304)</f>
        <v>298456.80000000005</v>
      </c>
      <c r="H303" s="63">
        <f>SUM(H304)</f>
        <v>306743.90000000002</v>
      </c>
      <c r="I303" s="63">
        <f>SUM(I304)</f>
        <v>313864.19999999995</v>
      </c>
    </row>
    <row r="304" spans="1:9" ht="15.75">
      <c r="A304" s="83" t="s">
        <v>1144</v>
      </c>
      <c r="B304" s="85" t="s">
        <v>252</v>
      </c>
      <c r="C304" s="85" t="s">
        <v>1134</v>
      </c>
      <c r="D304" s="85" t="s">
        <v>964</v>
      </c>
      <c r="E304" s="142"/>
      <c r="F304" s="85"/>
      <c r="G304" s="93">
        <f>SUM(G305+G311+G387+G409)</f>
        <v>298456.80000000005</v>
      </c>
      <c r="H304" s="93">
        <f>SUM(H305+H311+H387+H409)</f>
        <v>306743.90000000002</v>
      </c>
      <c r="I304" s="93">
        <f>SUM(I305+I311+I387+I409)</f>
        <v>313864.19999999995</v>
      </c>
    </row>
    <row r="305" spans="1:9" ht="15.75">
      <c r="A305" s="87" t="s">
        <v>1145</v>
      </c>
      <c r="B305" s="89" t="s">
        <v>252</v>
      </c>
      <c r="C305" s="89" t="s">
        <v>1134</v>
      </c>
      <c r="D305" s="89" t="s">
        <v>962</v>
      </c>
      <c r="E305" s="143"/>
      <c r="F305" s="89"/>
      <c r="G305" s="92">
        <f>SUM(G307)</f>
        <v>28997.1</v>
      </c>
      <c r="H305" s="92">
        <f>SUM(H307)</f>
        <v>29082.799999999999</v>
      </c>
      <c r="I305" s="92">
        <f>SUM(I307)</f>
        <v>29172</v>
      </c>
    </row>
    <row r="306" spans="1:9" ht="47.25">
      <c r="A306" s="59" t="s">
        <v>194</v>
      </c>
      <c r="B306" s="91" t="s">
        <v>252</v>
      </c>
      <c r="C306" s="91" t="s">
        <v>1134</v>
      </c>
      <c r="D306" s="91" t="s">
        <v>962</v>
      </c>
      <c r="E306" s="109" t="s">
        <v>894</v>
      </c>
      <c r="F306" s="89"/>
      <c r="G306" s="92">
        <f>SUM(G307)</f>
        <v>28997.1</v>
      </c>
      <c r="H306" s="92">
        <f t="shared" ref="H306:I309" si="37">SUM(H307)</f>
        <v>29082.799999999999</v>
      </c>
      <c r="I306" s="92">
        <f t="shared" si="37"/>
        <v>29172</v>
      </c>
    </row>
    <row r="307" spans="1:9" ht="63">
      <c r="A307" s="59" t="s">
        <v>238</v>
      </c>
      <c r="B307" s="91" t="s">
        <v>252</v>
      </c>
      <c r="C307" s="91" t="s">
        <v>1134</v>
      </c>
      <c r="D307" s="91" t="s">
        <v>962</v>
      </c>
      <c r="E307" s="109" t="s">
        <v>447</v>
      </c>
      <c r="F307" s="91"/>
      <c r="G307" s="60">
        <f>SUM(G308)</f>
        <v>28997.1</v>
      </c>
      <c r="H307" s="60">
        <f t="shared" si="37"/>
        <v>29082.799999999999</v>
      </c>
      <c r="I307" s="60">
        <f t="shared" si="37"/>
        <v>29172</v>
      </c>
    </row>
    <row r="308" spans="1:9" ht="47.25">
      <c r="A308" s="57" t="s">
        <v>1024</v>
      </c>
      <c r="B308" s="91" t="s">
        <v>252</v>
      </c>
      <c r="C308" s="91" t="s">
        <v>1134</v>
      </c>
      <c r="D308" s="91" t="s">
        <v>962</v>
      </c>
      <c r="E308" s="109" t="s">
        <v>1265</v>
      </c>
      <c r="F308" s="91"/>
      <c r="G308" s="60">
        <f>SUM(G309)</f>
        <v>28997.1</v>
      </c>
      <c r="H308" s="60">
        <f t="shared" si="37"/>
        <v>29082.799999999999</v>
      </c>
      <c r="I308" s="60">
        <f t="shared" si="37"/>
        <v>29172</v>
      </c>
    </row>
    <row r="309" spans="1:9" ht="47.25">
      <c r="A309" s="56" t="s">
        <v>740</v>
      </c>
      <c r="B309" s="91" t="s">
        <v>252</v>
      </c>
      <c r="C309" s="91" t="s">
        <v>1134</v>
      </c>
      <c r="D309" s="91" t="s">
        <v>962</v>
      </c>
      <c r="E309" s="109" t="s">
        <v>286</v>
      </c>
      <c r="F309" s="91"/>
      <c r="G309" s="60">
        <f>SUM(G310)</f>
        <v>28997.1</v>
      </c>
      <c r="H309" s="60">
        <f t="shared" si="37"/>
        <v>29082.799999999999</v>
      </c>
      <c r="I309" s="60">
        <f t="shared" si="37"/>
        <v>29172</v>
      </c>
    </row>
    <row r="310" spans="1:9" ht="47.25">
      <c r="A310" s="79" t="s">
        <v>42</v>
      </c>
      <c r="B310" s="91" t="s">
        <v>252</v>
      </c>
      <c r="C310" s="91" t="s">
        <v>1134</v>
      </c>
      <c r="D310" s="91" t="s">
        <v>962</v>
      </c>
      <c r="E310" s="109" t="s">
        <v>286</v>
      </c>
      <c r="F310" s="91" t="s">
        <v>147</v>
      </c>
      <c r="G310" s="53">
        <v>28997.1</v>
      </c>
      <c r="H310" s="53">
        <v>29082.799999999999</v>
      </c>
      <c r="I310" s="53">
        <v>29172</v>
      </c>
    </row>
    <row r="311" spans="1:9" ht="15.75">
      <c r="A311" s="87" t="s">
        <v>1146</v>
      </c>
      <c r="B311" s="89" t="s">
        <v>252</v>
      </c>
      <c r="C311" s="89" t="s">
        <v>1134</v>
      </c>
      <c r="D311" s="89" t="s">
        <v>963</v>
      </c>
      <c r="E311" s="143"/>
      <c r="F311" s="89"/>
      <c r="G311" s="92">
        <f>SUM(G312+G382+G364)</f>
        <v>165778.40000000002</v>
      </c>
      <c r="H311" s="92">
        <f>SUM(H312+H382+H364)</f>
        <v>172349.80000000002</v>
      </c>
      <c r="I311" s="92">
        <f>SUM(I312+I382+I364)</f>
        <v>177478.2</v>
      </c>
    </row>
    <row r="312" spans="1:9" ht="47.25">
      <c r="A312" s="59" t="s">
        <v>194</v>
      </c>
      <c r="B312" s="91" t="s">
        <v>252</v>
      </c>
      <c r="C312" s="91" t="s">
        <v>1134</v>
      </c>
      <c r="D312" s="91" t="s">
        <v>963</v>
      </c>
      <c r="E312" s="109" t="s">
        <v>894</v>
      </c>
      <c r="F312" s="89"/>
      <c r="G312" s="60">
        <f>SUM(G313+G317)</f>
        <v>159290</v>
      </c>
      <c r="H312" s="60">
        <f>SUM(H313+H317)</f>
        <v>165861.4</v>
      </c>
      <c r="I312" s="60">
        <f>SUM(I313+I317)</f>
        <v>170989.8</v>
      </c>
    </row>
    <row r="313" spans="1:9" ht="15.75">
      <c r="A313" s="59" t="s">
        <v>893</v>
      </c>
      <c r="B313" s="91" t="s">
        <v>252</v>
      </c>
      <c r="C313" s="91" t="s">
        <v>1134</v>
      </c>
      <c r="D313" s="91" t="s">
        <v>963</v>
      </c>
      <c r="E313" s="109" t="s">
        <v>895</v>
      </c>
      <c r="F313" s="89"/>
      <c r="G313" s="53">
        <f>SUM(G314)</f>
        <v>30938.400000000001</v>
      </c>
      <c r="H313" s="53">
        <f t="shared" ref="H313:I315" si="38">SUM(H314)</f>
        <v>33716.6</v>
      </c>
      <c r="I313" s="53">
        <f t="shared" si="38"/>
        <v>34907.300000000003</v>
      </c>
    </row>
    <row r="314" spans="1:9" ht="31.5">
      <c r="A314" s="50" t="s">
        <v>900</v>
      </c>
      <c r="B314" s="91" t="s">
        <v>252</v>
      </c>
      <c r="C314" s="51" t="s">
        <v>1134</v>
      </c>
      <c r="D314" s="51" t="s">
        <v>963</v>
      </c>
      <c r="E314" s="109" t="s">
        <v>1084</v>
      </c>
      <c r="F314" s="91"/>
      <c r="G314" s="53">
        <f>SUM(G315)</f>
        <v>30938.400000000001</v>
      </c>
      <c r="H314" s="53">
        <f t="shared" si="38"/>
        <v>33716.6</v>
      </c>
      <c r="I314" s="53">
        <f t="shared" si="38"/>
        <v>34907.300000000003</v>
      </c>
    </row>
    <row r="315" spans="1:9" ht="204.75">
      <c r="A315" s="50" t="s">
        <v>340</v>
      </c>
      <c r="B315" s="91" t="s">
        <v>252</v>
      </c>
      <c r="C315" s="51" t="s">
        <v>1134</v>
      </c>
      <c r="D315" s="51" t="s">
        <v>963</v>
      </c>
      <c r="E315" s="109" t="s">
        <v>1266</v>
      </c>
      <c r="F315" s="91"/>
      <c r="G315" s="53">
        <f>SUM(G316)</f>
        <v>30938.400000000001</v>
      </c>
      <c r="H315" s="53">
        <f t="shared" si="38"/>
        <v>33716.6</v>
      </c>
      <c r="I315" s="53">
        <f t="shared" si="38"/>
        <v>34907.300000000003</v>
      </c>
    </row>
    <row r="316" spans="1:9" ht="31.5">
      <c r="A316" s="50" t="s">
        <v>1059</v>
      </c>
      <c r="B316" s="91" t="s">
        <v>252</v>
      </c>
      <c r="C316" s="51" t="s">
        <v>1134</v>
      </c>
      <c r="D316" s="51" t="s">
        <v>963</v>
      </c>
      <c r="E316" s="109" t="s">
        <v>1266</v>
      </c>
      <c r="F316" s="91" t="s">
        <v>1060</v>
      </c>
      <c r="G316" s="53">
        <v>30938.400000000001</v>
      </c>
      <c r="H316" s="53">
        <v>33716.6</v>
      </c>
      <c r="I316" s="53">
        <v>34907.300000000003</v>
      </c>
    </row>
    <row r="317" spans="1:9" ht="47.25">
      <c r="A317" s="59" t="s">
        <v>236</v>
      </c>
      <c r="B317" s="91" t="s">
        <v>252</v>
      </c>
      <c r="C317" s="51" t="s">
        <v>1134</v>
      </c>
      <c r="D317" s="51" t="s">
        <v>963</v>
      </c>
      <c r="E317" s="109" t="s">
        <v>237</v>
      </c>
      <c r="F317" s="91"/>
      <c r="G317" s="60">
        <f>SUM(G318)</f>
        <v>128351.59999999999</v>
      </c>
      <c r="H317" s="60">
        <f>SUM(H318)</f>
        <v>132144.79999999999</v>
      </c>
      <c r="I317" s="60">
        <f>SUM(I318)</f>
        <v>136082.49999999997</v>
      </c>
    </row>
    <row r="318" spans="1:9" ht="31.5">
      <c r="A318" s="50" t="s">
        <v>900</v>
      </c>
      <c r="B318" s="91" t="s">
        <v>252</v>
      </c>
      <c r="C318" s="51" t="s">
        <v>1134</v>
      </c>
      <c r="D318" s="51" t="s">
        <v>963</v>
      </c>
      <c r="E318" s="109" t="s">
        <v>240</v>
      </c>
      <c r="F318" s="51"/>
      <c r="G318" s="53">
        <f>SUM(G319+G322+G325+G328+G331+G334+G337+G340+G344+G347+G349+G352+G355+G358+G361)</f>
        <v>128351.59999999999</v>
      </c>
      <c r="H318" s="53">
        <f>SUM(H319+H322+H325+H328+H331+H334+H337+H340+H344+H347+H349+H352+H355+H358+H361)</f>
        <v>132144.79999999999</v>
      </c>
      <c r="I318" s="53">
        <f>SUM(I319+I322+I325+I328+I331+I334+I337+I340+I344+I347+I349+I352+I355+I358+I361)</f>
        <v>136082.49999999997</v>
      </c>
    </row>
    <row r="319" spans="1:9" ht="63">
      <c r="A319" s="28" t="s">
        <v>1218</v>
      </c>
      <c r="B319" s="91" t="s">
        <v>252</v>
      </c>
      <c r="C319" s="51" t="s">
        <v>1134</v>
      </c>
      <c r="D319" s="51" t="s">
        <v>963</v>
      </c>
      <c r="E319" s="109" t="s">
        <v>272</v>
      </c>
      <c r="F319" s="51"/>
      <c r="G319" s="53">
        <f>SUM(G320:G321)</f>
        <v>22233.200000000001</v>
      </c>
      <c r="H319" s="53">
        <f>SUM(H320:H321)</f>
        <v>23122.6</v>
      </c>
      <c r="I319" s="53">
        <f>SUM(I320:I321)</f>
        <v>24047.5</v>
      </c>
    </row>
    <row r="320" spans="1:9" ht="31.5">
      <c r="A320" s="50" t="s">
        <v>1150</v>
      </c>
      <c r="B320" s="91" t="s">
        <v>252</v>
      </c>
      <c r="C320" s="51" t="s">
        <v>1134</v>
      </c>
      <c r="D320" s="51" t="s">
        <v>963</v>
      </c>
      <c r="E320" s="109" t="s">
        <v>272</v>
      </c>
      <c r="F320" s="51" t="s">
        <v>1151</v>
      </c>
      <c r="G320" s="53">
        <v>307</v>
      </c>
      <c r="H320" s="53">
        <v>327</v>
      </c>
      <c r="I320" s="53">
        <v>370</v>
      </c>
    </row>
    <row r="321" spans="1:9" ht="31.5">
      <c r="A321" s="50" t="s">
        <v>1059</v>
      </c>
      <c r="B321" s="91" t="s">
        <v>252</v>
      </c>
      <c r="C321" s="51" t="s">
        <v>1134</v>
      </c>
      <c r="D321" s="51" t="s">
        <v>963</v>
      </c>
      <c r="E321" s="109" t="s">
        <v>272</v>
      </c>
      <c r="F321" s="51" t="s">
        <v>1060</v>
      </c>
      <c r="G321" s="53">
        <v>21926.2</v>
      </c>
      <c r="H321" s="53">
        <v>22795.599999999999</v>
      </c>
      <c r="I321" s="53">
        <v>23677.5</v>
      </c>
    </row>
    <row r="322" spans="1:9" ht="78.75">
      <c r="A322" s="28" t="s">
        <v>521</v>
      </c>
      <c r="B322" s="91" t="s">
        <v>252</v>
      </c>
      <c r="C322" s="51" t="s">
        <v>1134</v>
      </c>
      <c r="D322" s="51" t="s">
        <v>963</v>
      </c>
      <c r="E322" s="109" t="s">
        <v>273</v>
      </c>
      <c r="F322" s="51"/>
      <c r="G322" s="53">
        <f>SUM(G323:G324)</f>
        <v>603.69999999999993</v>
      </c>
      <c r="H322" s="53">
        <f>SUM(H323:H324)</f>
        <v>627.5</v>
      </c>
      <c r="I322" s="53">
        <f>SUM(I323:I324)</f>
        <v>652.19999999999993</v>
      </c>
    </row>
    <row r="323" spans="1:9" ht="31.5">
      <c r="A323" s="50" t="s">
        <v>1150</v>
      </c>
      <c r="B323" s="91" t="s">
        <v>252</v>
      </c>
      <c r="C323" s="51" t="s">
        <v>1134</v>
      </c>
      <c r="D323" s="51" t="s">
        <v>963</v>
      </c>
      <c r="E323" s="109" t="s">
        <v>273</v>
      </c>
      <c r="F323" s="51" t="s">
        <v>1151</v>
      </c>
      <c r="G323" s="53">
        <v>11.8</v>
      </c>
      <c r="H323" s="53">
        <v>14</v>
      </c>
      <c r="I323" s="53">
        <v>16.3</v>
      </c>
    </row>
    <row r="324" spans="1:9" ht="31.5">
      <c r="A324" s="50" t="s">
        <v>1059</v>
      </c>
      <c r="B324" s="91" t="s">
        <v>252</v>
      </c>
      <c r="C324" s="51" t="s">
        <v>1134</v>
      </c>
      <c r="D324" s="51" t="s">
        <v>963</v>
      </c>
      <c r="E324" s="109" t="s">
        <v>273</v>
      </c>
      <c r="F324" s="51" t="s">
        <v>1060</v>
      </c>
      <c r="G324" s="53">
        <v>591.9</v>
      </c>
      <c r="H324" s="53">
        <v>613.5</v>
      </c>
      <c r="I324" s="53">
        <v>635.9</v>
      </c>
    </row>
    <row r="325" spans="1:9" ht="63">
      <c r="A325" s="50" t="s">
        <v>526</v>
      </c>
      <c r="B325" s="91" t="s">
        <v>252</v>
      </c>
      <c r="C325" s="51" t="s">
        <v>1134</v>
      </c>
      <c r="D325" s="51" t="s">
        <v>963</v>
      </c>
      <c r="E325" s="109" t="s">
        <v>274</v>
      </c>
      <c r="F325" s="51"/>
      <c r="G325" s="53">
        <f>SUM(G326:G327)</f>
        <v>16259.1</v>
      </c>
      <c r="H325" s="53">
        <f>SUM(H326:H327)</f>
        <v>16259.1</v>
      </c>
      <c r="I325" s="53">
        <f>SUM(I326:I327)</f>
        <v>16259.1</v>
      </c>
    </row>
    <row r="326" spans="1:9" ht="31.5">
      <c r="A326" s="50" t="s">
        <v>1150</v>
      </c>
      <c r="B326" s="91" t="s">
        <v>252</v>
      </c>
      <c r="C326" s="51" t="s">
        <v>1134</v>
      </c>
      <c r="D326" s="51" t="s">
        <v>963</v>
      </c>
      <c r="E326" s="109" t="s">
        <v>274</v>
      </c>
      <c r="F326" s="51" t="s">
        <v>1151</v>
      </c>
      <c r="G326" s="53">
        <v>234</v>
      </c>
      <c r="H326" s="53">
        <v>234</v>
      </c>
      <c r="I326" s="53">
        <v>234</v>
      </c>
    </row>
    <row r="327" spans="1:9" ht="31.5">
      <c r="A327" s="50" t="s">
        <v>1059</v>
      </c>
      <c r="B327" s="91" t="s">
        <v>252</v>
      </c>
      <c r="C327" s="51" t="s">
        <v>1134</v>
      </c>
      <c r="D327" s="51" t="s">
        <v>963</v>
      </c>
      <c r="E327" s="109" t="s">
        <v>274</v>
      </c>
      <c r="F327" s="51" t="s">
        <v>1060</v>
      </c>
      <c r="G327" s="53">
        <v>16025.1</v>
      </c>
      <c r="H327" s="53">
        <v>16025.1</v>
      </c>
      <c r="I327" s="53">
        <v>16025.1</v>
      </c>
    </row>
    <row r="328" spans="1:9" ht="94.5">
      <c r="A328" s="50" t="s">
        <v>245</v>
      </c>
      <c r="B328" s="91" t="s">
        <v>252</v>
      </c>
      <c r="C328" s="51" t="s">
        <v>1134</v>
      </c>
      <c r="D328" s="51" t="s">
        <v>963</v>
      </c>
      <c r="E328" s="109" t="s">
        <v>275</v>
      </c>
      <c r="F328" s="51"/>
      <c r="G328" s="53">
        <f>SUM(G329:G330)</f>
        <v>42.7</v>
      </c>
      <c r="H328" s="53">
        <f>SUM(H329:H330)</f>
        <v>44.4</v>
      </c>
      <c r="I328" s="53">
        <f>SUM(I329:I330)</f>
        <v>46.2</v>
      </c>
    </row>
    <row r="329" spans="1:9" ht="31.5">
      <c r="A329" s="50" t="s">
        <v>1150</v>
      </c>
      <c r="B329" s="91" t="s">
        <v>252</v>
      </c>
      <c r="C329" s="51" t="s">
        <v>1134</v>
      </c>
      <c r="D329" s="51" t="s">
        <v>963</v>
      </c>
      <c r="E329" s="109" t="s">
        <v>275</v>
      </c>
      <c r="F329" s="51" t="s">
        <v>1151</v>
      </c>
      <c r="G329" s="53">
        <v>1.1000000000000001</v>
      </c>
      <c r="H329" s="53">
        <v>1.4</v>
      </c>
      <c r="I329" s="53">
        <v>1.7</v>
      </c>
    </row>
    <row r="330" spans="1:9" ht="31.5">
      <c r="A330" s="50" t="s">
        <v>1059</v>
      </c>
      <c r="B330" s="91" t="s">
        <v>252</v>
      </c>
      <c r="C330" s="51" t="s">
        <v>1134</v>
      </c>
      <c r="D330" s="51" t="s">
        <v>963</v>
      </c>
      <c r="E330" s="109" t="s">
        <v>275</v>
      </c>
      <c r="F330" s="51" t="s">
        <v>1060</v>
      </c>
      <c r="G330" s="53">
        <v>41.6</v>
      </c>
      <c r="H330" s="53">
        <v>43</v>
      </c>
      <c r="I330" s="53">
        <v>44.5</v>
      </c>
    </row>
    <row r="331" spans="1:9" ht="94.5">
      <c r="A331" s="50" t="s">
        <v>246</v>
      </c>
      <c r="B331" s="91" t="s">
        <v>252</v>
      </c>
      <c r="C331" s="51" t="s">
        <v>1134</v>
      </c>
      <c r="D331" s="51" t="s">
        <v>963</v>
      </c>
      <c r="E331" s="109" t="s">
        <v>276</v>
      </c>
      <c r="F331" s="51"/>
      <c r="G331" s="53">
        <f>SUM(G332:G333)</f>
        <v>3.2</v>
      </c>
      <c r="H331" s="53">
        <f>SUM(H332:H333)</f>
        <v>3.2</v>
      </c>
      <c r="I331" s="53">
        <f>SUM(I332:I333)</f>
        <v>3.2</v>
      </c>
    </row>
    <row r="332" spans="1:9" ht="31.5">
      <c r="A332" s="50" t="s">
        <v>1150</v>
      </c>
      <c r="B332" s="91" t="s">
        <v>252</v>
      </c>
      <c r="C332" s="51" t="s">
        <v>1134</v>
      </c>
      <c r="D332" s="51" t="s">
        <v>963</v>
      </c>
      <c r="E332" s="109" t="s">
        <v>276</v>
      </c>
      <c r="F332" s="51" t="s">
        <v>1151</v>
      </c>
      <c r="G332" s="53">
        <v>0.6</v>
      </c>
      <c r="H332" s="53">
        <v>0.6</v>
      </c>
      <c r="I332" s="53">
        <v>0.6</v>
      </c>
    </row>
    <row r="333" spans="1:9" ht="31.5">
      <c r="A333" s="50" t="s">
        <v>1059</v>
      </c>
      <c r="B333" s="91" t="s">
        <v>252</v>
      </c>
      <c r="C333" s="51" t="s">
        <v>1134</v>
      </c>
      <c r="D333" s="51" t="s">
        <v>963</v>
      </c>
      <c r="E333" s="109" t="s">
        <v>276</v>
      </c>
      <c r="F333" s="51" t="s">
        <v>1060</v>
      </c>
      <c r="G333" s="53">
        <v>2.6</v>
      </c>
      <c r="H333" s="53">
        <v>2.6</v>
      </c>
      <c r="I333" s="53">
        <v>2.6</v>
      </c>
    </row>
    <row r="334" spans="1:9" ht="110.25">
      <c r="A334" s="50" t="s">
        <v>159</v>
      </c>
      <c r="B334" s="91" t="s">
        <v>252</v>
      </c>
      <c r="C334" s="51" t="s">
        <v>1134</v>
      </c>
      <c r="D334" s="51" t="s">
        <v>963</v>
      </c>
      <c r="E334" s="109" t="s">
        <v>277</v>
      </c>
      <c r="F334" s="51"/>
      <c r="G334" s="53">
        <f>SUM(G335:G336)</f>
        <v>478.59999999999997</v>
      </c>
      <c r="H334" s="53">
        <f>SUM(H335:H336)</f>
        <v>478.59999999999997</v>
      </c>
      <c r="I334" s="53">
        <f>SUM(I335:I336)</f>
        <v>478.59999999999997</v>
      </c>
    </row>
    <row r="335" spans="1:9" ht="31.5">
      <c r="A335" s="50" t="s">
        <v>1150</v>
      </c>
      <c r="B335" s="91" t="s">
        <v>252</v>
      </c>
      <c r="C335" s="51" t="s">
        <v>1134</v>
      </c>
      <c r="D335" s="51" t="s">
        <v>963</v>
      </c>
      <c r="E335" s="109" t="s">
        <v>277</v>
      </c>
      <c r="F335" s="51" t="s">
        <v>1151</v>
      </c>
      <c r="G335" s="53">
        <v>5.7</v>
      </c>
      <c r="H335" s="53">
        <v>5.7</v>
      </c>
      <c r="I335" s="53">
        <v>5.7</v>
      </c>
    </row>
    <row r="336" spans="1:9" ht="31.5">
      <c r="A336" s="50" t="s">
        <v>1059</v>
      </c>
      <c r="B336" s="91" t="s">
        <v>252</v>
      </c>
      <c r="C336" s="51" t="s">
        <v>1134</v>
      </c>
      <c r="D336" s="51" t="s">
        <v>963</v>
      </c>
      <c r="E336" s="109" t="s">
        <v>277</v>
      </c>
      <c r="F336" s="51" t="s">
        <v>1060</v>
      </c>
      <c r="G336" s="53">
        <v>472.9</v>
      </c>
      <c r="H336" s="53">
        <v>472.9</v>
      </c>
      <c r="I336" s="53">
        <v>472.9</v>
      </c>
    </row>
    <row r="337" spans="1:9" ht="47.25">
      <c r="A337" s="50" t="s">
        <v>163</v>
      </c>
      <c r="B337" s="91" t="s">
        <v>252</v>
      </c>
      <c r="C337" s="51" t="s">
        <v>1134</v>
      </c>
      <c r="D337" s="51" t="s">
        <v>963</v>
      </c>
      <c r="E337" s="109" t="s">
        <v>278</v>
      </c>
      <c r="F337" s="51"/>
      <c r="G337" s="53">
        <f>SUM(G338:G339)</f>
        <v>14912.7</v>
      </c>
      <c r="H337" s="53">
        <f>SUM(H338:H339)</f>
        <v>15610.8</v>
      </c>
      <c r="I337" s="53">
        <f>SUM(I338:I339)</f>
        <v>16322.6</v>
      </c>
    </row>
    <row r="338" spans="1:9" ht="31.5">
      <c r="A338" s="50" t="s">
        <v>1150</v>
      </c>
      <c r="B338" s="91" t="s">
        <v>252</v>
      </c>
      <c r="C338" s="51" t="s">
        <v>1134</v>
      </c>
      <c r="D338" s="51" t="s">
        <v>963</v>
      </c>
      <c r="E338" s="109" t="s">
        <v>278</v>
      </c>
      <c r="F338" s="51" t="s">
        <v>1151</v>
      </c>
      <c r="G338" s="53">
        <v>110.5</v>
      </c>
      <c r="H338" s="53">
        <v>116</v>
      </c>
      <c r="I338" s="53">
        <v>121</v>
      </c>
    </row>
    <row r="339" spans="1:9" ht="31.5">
      <c r="A339" s="50" t="s">
        <v>1059</v>
      </c>
      <c r="B339" s="91" t="s">
        <v>252</v>
      </c>
      <c r="C339" s="51" t="s">
        <v>1134</v>
      </c>
      <c r="D339" s="51" t="s">
        <v>963</v>
      </c>
      <c r="E339" s="109" t="s">
        <v>278</v>
      </c>
      <c r="F339" s="51" t="s">
        <v>1060</v>
      </c>
      <c r="G339" s="53">
        <v>14802.2</v>
      </c>
      <c r="H339" s="53">
        <v>15494.8</v>
      </c>
      <c r="I339" s="53">
        <v>16201.6</v>
      </c>
    </row>
    <row r="340" spans="1:9" ht="78.75">
      <c r="A340" s="50" t="s">
        <v>506</v>
      </c>
      <c r="B340" s="91" t="s">
        <v>252</v>
      </c>
      <c r="C340" s="51" t="s">
        <v>1134</v>
      </c>
      <c r="D340" s="51" t="s">
        <v>963</v>
      </c>
      <c r="E340" s="109" t="s">
        <v>279</v>
      </c>
      <c r="F340" s="51"/>
      <c r="G340" s="53">
        <f>SUM(G341:G343)</f>
        <v>51116.1</v>
      </c>
      <c r="H340" s="53">
        <f>SUM(H341:H343)</f>
        <v>53160.800000000003</v>
      </c>
      <c r="I340" s="53">
        <f>SUM(I341:I343)</f>
        <v>55287</v>
      </c>
    </row>
    <row r="341" spans="1:9" ht="94.5">
      <c r="A341" s="50" t="s">
        <v>1058</v>
      </c>
      <c r="B341" s="91" t="s">
        <v>252</v>
      </c>
      <c r="C341" s="51" t="s">
        <v>1134</v>
      </c>
      <c r="D341" s="51" t="s">
        <v>963</v>
      </c>
      <c r="E341" s="109" t="s">
        <v>279</v>
      </c>
      <c r="F341" s="51" t="s">
        <v>1087</v>
      </c>
      <c r="G341" s="53">
        <v>300</v>
      </c>
      <c r="H341" s="53">
        <v>350</v>
      </c>
      <c r="I341" s="53">
        <v>370</v>
      </c>
    </row>
    <row r="342" spans="1:9" ht="31.5">
      <c r="A342" s="50" t="s">
        <v>1150</v>
      </c>
      <c r="B342" s="91" t="s">
        <v>252</v>
      </c>
      <c r="C342" s="51" t="s">
        <v>1134</v>
      </c>
      <c r="D342" s="51" t="s">
        <v>963</v>
      </c>
      <c r="E342" s="109" t="s">
        <v>279</v>
      </c>
      <c r="F342" s="51" t="s">
        <v>1151</v>
      </c>
      <c r="G342" s="53">
        <v>282.7</v>
      </c>
      <c r="H342" s="53">
        <v>305.8</v>
      </c>
      <c r="I342" s="53">
        <v>317</v>
      </c>
    </row>
    <row r="343" spans="1:9" ht="31.5">
      <c r="A343" s="50" t="s">
        <v>1059</v>
      </c>
      <c r="B343" s="91" t="s">
        <v>252</v>
      </c>
      <c r="C343" s="51" t="s">
        <v>1134</v>
      </c>
      <c r="D343" s="51" t="s">
        <v>963</v>
      </c>
      <c r="E343" s="109" t="s">
        <v>279</v>
      </c>
      <c r="F343" s="51" t="s">
        <v>1060</v>
      </c>
      <c r="G343" s="53">
        <v>50533.4</v>
      </c>
      <c r="H343" s="53">
        <v>52505</v>
      </c>
      <c r="I343" s="53">
        <v>54600</v>
      </c>
    </row>
    <row r="344" spans="1:9" ht="110.25">
      <c r="A344" s="50" t="s">
        <v>226</v>
      </c>
      <c r="B344" s="91" t="s">
        <v>252</v>
      </c>
      <c r="C344" s="51" t="s">
        <v>1134</v>
      </c>
      <c r="D344" s="51" t="s">
        <v>963</v>
      </c>
      <c r="E344" s="109" t="s">
        <v>281</v>
      </c>
      <c r="F344" s="51"/>
      <c r="G344" s="53">
        <f>SUM(G345:G346)</f>
        <v>672</v>
      </c>
      <c r="H344" s="53">
        <f>SUM(H345:H346)</f>
        <v>698.9</v>
      </c>
      <c r="I344" s="53">
        <f>SUM(I345:I346)</f>
        <v>726.9</v>
      </c>
    </row>
    <row r="345" spans="1:9" ht="31.5">
      <c r="A345" s="50" t="s">
        <v>1150</v>
      </c>
      <c r="B345" s="91" t="s">
        <v>252</v>
      </c>
      <c r="C345" s="51" t="s">
        <v>1134</v>
      </c>
      <c r="D345" s="51" t="s">
        <v>963</v>
      </c>
      <c r="E345" s="109" t="s">
        <v>281</v>
      </c>
      <c r="F345" s="51" t="s">
        <v>1151</v>
      </c>
      <c r="G345" s="53">
        <v>11.9</v>
      </c>
      <c r="H345" s="53">
        <v>12.4</v>
      </c>
      <c r="I345" s="53">
        <v>12.9</v>
      </c>
    </row>
    <row r="346" spans="1:9" ht="31.5">
      <c r="A346" s="50" t="s">
        <v>1059</v>
      </c>
      <c r="B346" s="91" t="s">
        <v>252</v>
      </c>
      <c r="C346" s="51" t="s">
        <v>1134</v>
      </c>
      <c r="D346" s="51" t="s">
        <v>963</v>
      </c>
      <c r="E346" s="109" t="s">
        <v>281</v>
      </c>
      <c r="F346" s="51" t="s">
        <v>1060</v>
      </c>
      <c r="G346" s="53">
        <v>660.1</v>
      </c>
      <c r="H346" s="53">
        <v>686.5</v>
      </c>
      <c r="I346" s="53">
        <v>714</v>
      </c>
    </row>
    <row r="347" spans="1:9" ht="31.5">
      <c r="A347" s="50" t="s">
        <v>141</v>
      </c>
      <c r="B347" s="91" t="s">
        <v>252</v>
      </c>
      <c r="C347" s="51" t="s">
        <v>1134</v>
      </c>
      <c r="D347" s="51" t="s">
        <v>963</v>
      </c>
      <c r="E347" s="109" t="s">
        <v>282</v>
      </c>
      <c r="F347" s="51"/>
      <c r="G347" s="53">
        <f>SUM(G348:G348)</f>
        <v>12.2</v>
      </c>
      <c r="H347" s="53">
        <f>SUM(H348:H348)</f>
        <v>12.2</v>
      </c>
      <c r="I347" s="53">
        <f>SUM(I348:I348)</f>
        <v>12.2</v>
      </c>
    </row>
    <row r="348" spans="1:9" ht="31.5">
      <c r="A348" s="50" t="s">
        <v>1059</v>
      </c>
      <c r="B348" s="91" t="s">
        <v>252</v>
      </c>
      <c r="C348" s="51" t="s">
        <v>1134</v>
      </c>
      <c r="D348" s="51" t="s">
        <v>963</v>
      </c>
      <c r="E348" s="109" t="s">
        <v>282</v>
      </c>
      <c r="F348" s="51" t="s">
        <v>1060</v>
      </c>
      <c r="G348" s="53">
        <v>12.2</v>
      </c>
      <c r="H348" s="53">
        <v>12.2</v>
      </c>
      <c r="I348" s="53">
        <v>12.2</v>
      </c>
    </row>
    <row r="349" spans="1:9" ht="94.5">
      <c r="A349" s="50" t="s">
        <v>77</v>
      </c>
      <c r="B349" s="91" t="s">
        <v>252</v>
      </c>
      <c r="C349" s="51" t="s">
        <v>1134</v>
      </c>
      <c r="D349" s="51" t="s">
        <v>963</v>
      </c>
      <c r="E349" s="109" t="s">
        <v>283</v>
      </c>
      <c r="F349" s="51"/>
      <c r="G349" s="53">
        <f>SUM(G350:G351)</f>
        <v>353</v>
      </c>
      <c r="H349" s="53">
        <f>SUM(H350:H351)</f>
        <v>353</v>
      </c>
      <c r="I349" s="53">
        <f>SUM(I350:I351)</f>
        <v>353</v>
      </c>
    </row>
    <row r="350" spans="1:9" ht="31.5">
      <c r="A350" s="50" t="s">
        <v>1150</v>
      </c>
      <c r="B350" s="91" t="s">
        <v>252</v>
      </c>
      <c r="C350" s="51" t="s">
        <v>1134</v>
      </c>
      <c r="D350" s="51" t="s">
        <v>963</v>
      </c>
      <c r="E350" s="109" t="s">
        <v>283</v>
      </c>
      <c r="F350" s="51" t="s">
        <v>1151</v>
      </c>
      <c r="G350" s="53">
        <v>6.5</v>
      </c>
      <c r="H350" s="53">
        <v>6.5</v>
      </c>
      <c r="I350" s="53">
        <v>6.5</v>
      </c>
    </row>
    <row r="351" spans="1:9" ht="31.5">
      <c r="A351" s="50" t="s">
        <v>1059</v>
      </c>
      <c r="B351" s="91" t="s">
        <v>252</v>
      </c>
      <c r="C351" s="51" t="s">
        <v>1134</v>
      </c>
      <c r="D351" s="51" t="s">
        <v>963</v>
      </c>
      <c r="E351" s="109" t="s">
        <v>283</v>
      </c>
      <c r="F351" s="51" t="s">
        <v>1060</v>
      </c>
      <c r="G351" s="53">
        <v>346.5</v>
      </c>
      <c r="H351" s="53">
        <v>346.5</v>
      </c>
      <c r="I351" s="53">
        <v>346.5</v>
      </c>
    </row>
    <row r="352" spans="1:9" ht="63">
      <c r="A352" s="50" t="s">
        <v>259</v>
      </c>
      <c r="B352" s="91" t="s">
        <v>252</v>
      </c>
      <c r="C352" s="51" t="s">
        <v>1134</v>
      </c>
      <c r="D352" s="51" t="s">
        <v>963</v>
      </c>
      <c r="E352" s="109" t="s">
        <v>241</v>
      </c>
      <c r="F352" s="51"/>
      <c r="G352" s="53">
        <f>SUM(G353:G354)</f>
        <v>2616.6999999999998</v>
      </c>
      <c r="H352" s="53">
        <f>SUM(H353:H354)</f>
        <v>2609.6</v>
      </c>
      <c r="I352" s="53">
        <f>SUM(I353:I354)</f>
        <v>2609.6</v>
      </c>
    </row>
    <row r="353" spans="1:9" ht="31.5">
      <c r="A353" s="50" t="s">
        <v>1150</v>
      </c>
      <c r="B353" s="91" t="s">
        <v>252</v>
      </c>
      <c r="C353" s="51" t="s">
        <v>1134</v>
      </c>
      <c r="D353" s="51" t="s">
        <v>963</v>
      </c>
      <c r="E353" s="109" t="s">
        <v>241</v>
      </c>
      <c r="F353" s="51" t="s">
        <v>1151</v>
      </c>
      <c r="G353" s="53">
        <v>35</v>
      </c>
      <c r="H353" s="53">
        <v>35</v>
      </c>
      <c r="I353" s="53">
        <v>35</v>
      </c>
    </row>
    <row r="354" spans="1:9" ht="31.5">
      <c r="A354" s="50" t="s">
        <v>1059</v>
      </c>
      <c r="B354" s="91" t="s">
        <v>252</v>
      </c>
      <c r="C354" s="51" t="s">
        <v>1134</v>
      </c>
      <c r="D354" s="51" t="s">
        <v>963</v>
      </c>
      <c r="E354" s="109" t="s">
        <v>241</v>
      </c>
      <c r="F354" s="51" t="s">
        <v>1060</v>
      </c>
      <c r="G354" s="53">
        <v>2581.6999999999998</v>
      </c>
      <c r="H354" s="53">
        <v>2574.6</v>
      </c>
      <c r="I354" s="53">
        <v>2574.6</v>
      </c>
    </row>
    <row r="355" spans="1:9" ht="78.75">
      <c r="A355" s="50" t="s">
        <v>175</v>
      </c>
      <c r="B355" s="91" t="s">
        <v>252</v>
      </c>
      <c r="C355" s="51" t="s">
        <v>1134</v>
      </c>
      <c r="D355" s="51" t="s">
        <v>963</v>
      </c>
      <c r="E355" s="109" t="s">
        <v>242</v>
      </c>
      <c r="F355" s="51"/>
      <c r="G355" s="53">
        <f>SUM(G356:G357)</f>
        <v>2891.3</v>
      </c>
      <c r="H355" s="53">
        <f>SUM(H356:H357)</f>
        <v>3007</v>
      </c>
      <c r="I355" s="53">
        <f>SUM(I356:I357)</f>
        <v>3127.3</v>
      </c>
    </row>
    <row r="356" spans="1:9" ht="31.5">
      <c r="A356" s="50" t="s">
        <v>1150</v>
      </c>
      <c r="B356" s="91" t="s">
        <v>252</v>
      </c>
      <c r="C356" s="51" t="s">
        <v>1134</v>
      </c>
      <c r="D356" s="51" t="s">
        <v>963</v>
      </c>
      <c r="E356" s="109" t="s">
        <v>242</v>
      </c>
      <c r="F356" s="51" t="s">
        <v>1151</v>
      </c>
      <c r="G356" s="53">
        <v>42</v>
      </c>
      <c r="H356" s="53">
        <v>44</v>
      </c>
      <c r="I356" s="53">
        <v>46</v>
      </c>
    </row>
    <row r="357" spans="1:9" ht="31.5">
      <c r="A357" s="50" t="s">
        <v>1059</v>
      </c>
      <c r="B357" s="91" t="s">
        <v>252</v>
      </c>
      <c r="C357" s="51" t="s">
        <v>1134</v>
      </c>
      <c r="D357" s="51" t="s">
        <v>963</v>
      </c>
      <c r="E357" s="109" t="s">
        <v>242</v>
      </c>
      <c r="F357" s="51" t="s">
        <v>1060</v>
      </c>
      <c r="G357" s="53">
        <v>2849.3</v>
      </c>
      <c r="H357" s="53">
        <v>2963</v>
      </c>
      <c r="I357" s="53">
        <v>3081.3</v>
      </c>
    </row>
    <row r="358" spans="1:9" ht="63">
      <c r="A358" s="50" t="s">
        <v>1152</v>
      </c>
      <c r="B358" s="91" t="s">
        <v>252</v>
      </c>
      <c r="C358" s="51" t="s">
        <v>1134</v>
      </c>
      <c r="D358" s="51" t="s">
        <v>963</v>
      </c>
      <c r="E358" s="109" t="s">
        <v>243</v>
      </c>
      <c r="F358" s="51"/>
      <c r="G358" s="53">
        <f>SUM(G359:G360)</f>
        <v>16149.3</v>
      </c>
      <c r="H358" s="53">
        <f>SUM(H359:H360)</f>
        <v>16149.3</v>
      </c>
      <c r="I358" s="53">
        <f>SUM(I359:I360)</f>
        <v>16149.3</v>
      </c>
    </row>
    <row r="359" spans="1:9" ht="31.5">
      <c r="A359" s="50" t="s">
        <v>1150</v>
      </c>
      <c r="B359" s="91" t="s">
        <v>252</v>
      </c>
      <c r="C359" s="51" t="s">
        <v>1134</v>
      </c>
      <c r="D359" s="51" t="s">
        <v>963</v>
      </c>
      <c r="E359" s="109" t="s">
        <v>243</v>
      </c>
      <c r="F359" s="51" t="s">
        <v>1151</v>
      </c>
      <c r="G359" s="53">
        <v>30</v>
      </c>
      <c r="H359" s="53">
        <v>30</v>
      </c>
      <c r="I359" s="53">
        <v>30</v>
      </c>
    </row>
    <row r="360" spans="1:9" ht="31.5">
      <c r="A360" s="50" t="s">
        <v>1059</v>
      </c>
      <c r="B360" s="91" t="s">
        <v>252</v>
      </c>
      <c r="C360" s="51" t="s">
        <v>1134</v>
      </c>
      <c r="D360" s="51" t="s">
        <v>963</v>
      </c>
      <c r="E360" s="109" t="s">
        <v>243</v>
      </c>
      <c r="F360" s="51" t="s">
        <v>1060</v>
      </c>
      <c r="G360" s="53">
        <v>16119.3</v>
      </c>
      <c r="H360" s="53">
        <v>16119.3</v>
      </c>
      <c r="I360" s="53">
        <v>16119.3</v>
      </c>
    </row>
    <row r="361" spans="1:9" ht="157.5">
      <c r="A361" s="50" t="s">
        <v>231</v>
      </c>
      <c r="B361" s="91" t="s">
        <v>252</v>
      </c>
      <c r="C361" s="51" t="s">
        <v>1134</v>
      </c>
      <c r="D361" s="51" t="s">
        <v>963</v>
      </c>
      <c r="E361" s="109" t="s">
        <v>838</v>
      </c>
      <c r="F361" s="51"/>
      <c r="G361" s="53">
        <f>SUM(G362:G363)</f>
        <v>7.8</v>
      </c>
      <c r="H361" s="53">
        <f>SUM(H362:H363)</f>
        <v>7.8</v>
      </c>
      <c r="I361" s="53">
        <f>SUM(I362:I363)</f>
        <v>7.8</v>
      </c>
    </row>
    <row r="362" spans="1:9" ht="31.5">
      <c r="A362" s="50" t="s">
        <v>1150</v>
      </c>
      <c r="B362" s="91" t="s">
        <v>252</v>
      </c>
      <c r="C362" s="51" t="s">
        <v>1134</v>
      </c>
      <c r="D362" s="51" t="s">
        <v>963</v>
      </c>
      <c r="E362" s="109" t="s">
        <v>838</v>
      </c>
      <c r="F362" s="51" t="s">
        <v>1151</v>
      </c>
      <c r="G362" s="53">
        <v>0.2</v>
      </c>
      <c r="H362" s="53">
        <v>0.2</v>
      </c>
      <c r="I362" s="53">
        <v>0.2</v>
      </c>
    </row>
    <row r="363" spans="1:9" ht="31.5">
      <c r="A363" s="50" t="s">
        <v>1059</v>
      </c>
      <c r="B363" s="91" t="s">
        <v>252</v>
      </c>
      <c r="C363" s="51" t="s">
        <v>1134</v>
      </c>
      <c r="D363" s="51" t="s">
        <v>963</v>
      </c>
      <c r="E363" s="109" t="s">
        <v>838</v>
      </c>
      <c r="F363" s="51" t="s">
        <v>1060</v>
      </c>
      <c r="G363" s="53">
        <v>7.6</v>
      </c>
      <c r="H363" s="53">
        <v>7.6</v>
      </c>
      <c r="I363" s="53">
        <v>7.6</v>
      </c>
    </row>
    <row r="364" spans="1:9" ht="47.25">
      <c r="A364" s="107" t="s">
        <v>11</v>
      </c>
      <c r="B364" s="91" t="s">
        <v>252</v>
      </c>
      <c r="C364" s="51" t="s">
        <v>1134</v>
      </c>
      <c r="D364" s="51" t="s">
        <v>963</v>
      </c>
      <c r="E364" s="139" t="s">
        <v>157</v>
      </c>
      <c r="F364" s="61"/>
      <c r="G364" s="60">
        <f>SUM(G365+G369+G378)</f>
        <v>2387.1999999999998</v>
      </c>
      <c r="H364" s="60">
        <f>SUM(H365+H369+H378)</f>
        <v>2387.1999999999998</v>
      </c>
      <c r="I364" s="60">
        <f>SUM(I365+I369+I378)</f>
        <v>2387.1999999999998</v>
      </c>
    </row>
    <row r="365" spans="1:9" ht="47.25">
      <c r="A365" s="56" t="s">
        <v>150</v>
      </c>
      <c r="B365" s="91" t="s">
        <v>252</v>
      </c>
      <c r="C365" s="51" t="s">
        <v>1134</v>
      </c>
      <c r="D365" s="51" t="s">
        <v>963</v>
      </c>
      <c r="E365" s="109" t="s">
        <v>523</v>
      </c>
      <c r="F365" s="61"/>
      <c r="G365" s="60">
        <f>SUM(G366)</f>
        <v>140</v>
      </c>
      <c r="H365" s="60">
        <f t="shared" ref="H365:I367" si="39">SUM(H366)</f>
        <v>140</v>
      </c>
      <c r="I365" s="60">
        <f t="shared" si="39"/>
        <v>140</v>
      </c>
    </row>
    <row r="366" spans="1:9" ht="31.5">
      <c r="A366" s="28" t="s">
        <v>426</v>
      </c>
      <c r="B366" s="91" t="s">
        <v>252</v>
      </c>
      <c r="C366" s="51" t="s">
        <v>1134</v>
      </c>
      <c r="D366" s="51" t="s">
        <v>963</v>
      </c>
      <c r="E366" s="109" t="s">
        <v>1267</v>
      </c>
      <c r="F366" s="51"/>
      <c r="G366" s="53">
        <f>SUM(G367)</f>
        <v>140</v>
      </c>
      <c r="H366" s="53">
        <f t="shared" si="39"/>
        <v>140</v>
      </c>
      <c r="I366" s="53">
        <f t="shared" si="39"/>
        <v>140</v>
      </c>
    </row>
    <row r="367" spans="1:9" ht="31.5">
      <c r="A367" s="168" t="s">
        <v>879</v>
      </c>
      <c r="B367" s="91" t="s">
        <v>252</v>
      </c>
      <c r="C367" s="51" t="s">
        <v>1134</v>
      </c>
      <c r="D367" s="51" t="s">
        <v>963</v>
      </c>
      <c r="E367" s="109" t="s">
        <v>1268</v>
      </c>
      <c r="F367" s="51"/>
      <c r="G367" s="53">
        <f>SUM(G368)</f>
        <v>140</v>
      </c>
      <c r="H367" s="53">
        <f t="shared" si="39"/>
        <v>140</v>
      </c>
      <c r="I367" s="53">
        <f t="shared" si="39"/>
        <v>140</v>
      </c>
    </row>
    <row r="368" spans="1:9" ht="31.5">
      <c r="A368" s="50" t="s">
        <v>1150</v>
      </c>
      <c r="B368" s="91" t="s">
        <v>252</v>
      </c>
      <c r="C368" s="51" t="s">
        <v>1134</v>
      </c>
      <c r="D368" s="51" t="s">
        <v>963</v>
      </c>
      <c r="E368" s="109" t="s">
        <v>1268</v>
      </c>
      <c r="F368" s="51" t="s">
        <v>1151</v>
      </c>
      <c r="G368" s="53">
        <v>140</v>
      </c>
      <c r="H368" s="53">
        <v>140</v>
      </c>
      <c r="I368" s="53">
        <v>140</v>
      </c>
    </row>
    <row r="369" spans="1:9" ht="47.25">
      <c r="A369" s="57" t="s">
        <v>806</v>
      </c>
      <c r="B369" s="91" t="s">
        <v>252</v>
      </c>
      <c r="C369" s="51" t="s">
        <v>1134</v>
      </c>
      <c r="D369" s="51" t="s">
        <v>963</v>
      </c>
      <c r="E369" s="109" t="s">
        <v>357</v>
      </c>
      <c r="F369" s="51"/>
      <c r="G369" s="53">
        <f>SUM(G370+G375)</f>
        <v>2167.1999999999998</v>
      </c>
      <c r="H369" s="53">
        <f>SUM(H370+H375)</f>
        <v>2167.1999999999998</v>
      </c>
      <c r="I369" s="53">
        <f>SUM(I370+I375)</f>
        <v>2167.1999999999998</v>
      </c>
    </row>
    <row r="370" spans="1:9" ht="31.5">
      <c r="A370" s="28" t="s">
        <v>426</v>
      </c>
      <c r="B370" s="91" t="s">
        <v>252</v>
      </c>
      <c r="C370" s="51" t="s">
        <v>1134</v>
      </c>
      <c r="D370" s="51" t="s">
        <v>963</v>
      </c>
      <c r="E370" s="109" t="s">
        <v>1269</v>
      </c>
      <c r="F370" s="51"/>
      <c r="G370" s="53">
        <f>SUM(G371+G373)</f>
        <v>1767.2</v>
      </c>
      <c r="H370" s="53">
        <f>SUM(H371+H373)</f>
        <v>1767.2</v>
      </c>
      <c r="I370" s="53">
        <f>SUM(I371+I373)</f>
        <v>1767.2</v>
      </c>
    </row>
    <row r="371" spans="1:9" ht="78.75">
      <c r="A371" s="50" t="s">
        <v>649</v>
      </c>
      <c r="B371" s="91" t="s">
        <v>252</v>
      </c>
      <c r="C371" s="51" t="s">
        <v>1134</v>
      </c>
      <c r="D371" s="51" t="s">
        <v>963</v>
      </c>
      <c r="E371" s="109" t="s">
        <v>1270</v>
      </c>
      <c r="F371" s="51"/>
      <c r="G371" s="53">
        <f>SUM(G372)</f>
        <v>1382.2</v>
      </c>
      <c r="H371" s="53">
        <f>SUM(H372)</f>
        <v>1382.2</v>
      </c>
      <c r="I371" s="53">
        <f>SUM(I372)</f>
        <v>1382.2</v>
      </c>
    </row>
    <row r="372" spans="1:9" ht="47.25">
      <c r="A372" s="50" t="s">
        <v>42</v>
      </c>
      <c r="B372" s="91" t="s">
        <v>252</v>
      </c>
      <c r="C372" s="51" t="s">
        <v>1134</v>
      </c>
      <c r="D372" s="51" t="s">
        <v>963</v>
      </c>
      <c r="E372" s="109" t="s">
        <v>1270</v>
      </c>
      <c r="F372" s="51" t="s">
        <v>147</v>
      </c>
      <c r="G372" s="53">
        <v>1382.2</v>
      </c>
      <c r="H372" s="53">
        <v>1382.2</v>
      </c>
      <c r="I372" s="53">
        <v>1382.2</v>
      </c>
    </row>
    <row r="373" spans="1:9" ht="31.5">
      <c r="A373" s="50" t="s">
        <v>650</v>
      </c>
      <c r="B373" s="91" t="s">
        <v>252</v>
      </c>
      <c r="C373" s="51" t="s">
        <v>1134</v>
      </c>
      <c r="D373" s="51" t="s">
        <v>963</v>
      </c>
      <c r="E373" s="109" t="s">
        <v>1271</v>
      </c>
      <c r="F373" s="51"/>
      <c r="G373" s="53">
        <f>SUM(G374)</f>
        <v>385</v>
      </c>
      <c r="H373" s="53">
        <f>SUM(H374)</f>
        <v>385</v>
      </c>
      <c r="I373" s="53">
        <f>SUM(I374)</f>
        <v>385</v>
      </c>
    </row>
    <row r="374" spans="1:9" ht="31.5">
      <c r="A374" s="50" t="s">
        <v>1150</v>
      </c>
      <c r="B374" s="91" t="s">
        <v>252</v>
      </c>
      <c r="C374" s="51" t="s">
        <v>1134</v>
      </c>
      <c r="D374" s="51" t="s">
        <v>963</v>
      </c>
      <c r="E374" s="109" t="s">
        <v>1271</v>
      </c>
      <c r="F374" s="51" t="s">
        <v>1151</v>
      </c>
      <c r="G374" s="53">
        <v>385</v>
      </c>
      <c r="H374" s="53">
        <v>385</v>
      </c>
      <c r="I374" s="53">
        <v>385</v>
      </c>
    </row>
    <row r="375" spans="1:9" ht="31.5">
      <c r="A375" s="69" t="s">
        <v>1214</v>
      </c>
      <c r="B375" s="91" t="s">
        <v>252</v>
      </c>
      <c r="C375" s="51" t="s">
        <v>1134</v>
      </c>
      <c r="D375" s="51" t="s">
        <v>963</v>
      </c>
      <c r="E375" s="109" t="s">
        <v>880</v>
      </c>
      <c r="F375" s="51"/>
      <c r="G375" s="53">
        <f t="shared" ref="G375:I376" si="40">SUM(G376)</f>
        <v>400</v>
      </c>
      <c r="H375" s="53">
        <f t="shared" si="40"/>
        <v>400</v>
      </c>
      <c r="I375" s="53">
        <f t="shared" si="40"/>
        <v>400</v>
      </c>
    </row>
    <row r="376" spans="1:9" ht="33.75" customHeight="1">
      <c r="A376" s="28" t="s">
        <v>651</v>
      </c>
      <c r="B376" s="91" t="s">
        <v>252</v>
      </c>
      <c r="C376" s="51" t="s">
        <v>1134</v>
      </c>
      <c r="D376" s="51" t="s">
        <v>963</v>
      </c>
      <c r="E376" s="109" t="s">
        <v>1274</v>
      </c>
      <c r="F376" s="51"/>
      <c r="G376" s="53">
        <f t="shared" si="40"/>
        <v>400</v>
      </c>
      <c r="H376" s="53">
        <f t="shared" si="40"/>
        <v>400</v>
      </c>
      <c r="I376" s="53">
        <f t="shared" si="40"/>
        <v>400</v>
      </c>
    </row>
    <row r="377" spans="1:9" ht="47.25">
      <c r="A377" s="28" t="s">
        <v>42</v>
      </c>
      <c r="B377" s="91" t="s">
        <v>252</v>
      </c>
      <c r="C377" s="51" t="s">
        <v>1134</v>
      </c>
      <c r="D377" s="51" t="s">
        <v>963</v>
      </c>
      <c r="E377" s="109" t="s">
        <v>1274</v>
      </c>
      <c r="F377" s="51" t="s">
        <v>147</v>
      </c>
      <c r="G377" s="53">
        <v>400</v>
      </c>
      <c r="H377" s="53">
        <v>400</v>
      </c>
      <c r="I377" s="53">
        <v>400</v>
      </c>
    </row>
    <row r="378" spans="1:9" ht="15.75">
      <c r="A378" s="57" t="s">
        <v>1216</v>
      </c>
      <c r="B378" s="91" t="s">
        <v>252</v>
      </c>
      <c r="C378" s="51" t="s">
        <v>1134</v>
      </c>
      <c r="D378" s="51" t="s">
        <v>963</v>
      </c>
      <c r="E378" s="109" t="s">
        <v>358</v>
      </c>
      <c r="F378" s="51"/>
      <c r="G378" s="53">
        <f>SUM(G379)</f>
        <v>80</v>
      </c>
      <c r="H378" s="53">
        <f>SUM(H379)</f>
        <v>80</v>
      </c>
      <c r="I378" s="53">
        <f>SUM(I379)</f>
        <v>80</v>
      </c>
    </row>
    <row r="379" spans="1:9" ht="31.5">
      <c r="A379" s="28" t="s">
        <v>426</v>
      </c>
      <c r="B379" s="91" t="s">
        <v>252</v>
      </c>
      <c r="C379" s="51" t="s">
        <v>1134</v>
      </c>
      <c r="D379" s="51" t="s">
        <v>963</v>
      </c>
      <c r="E379" s="109" t="s">
        <v>1272</v>
      </c>
      <c r="F379" s="51"/>
      <c r="G379" s="53">
        <f>SUM(G381)</f>
        <v>80</v>
      </c>
      <c r="H379" s="53">
        <f>SUM(H381)</f>
        <v>80</v>
      </c>
      <c r="I379" s="53">
        <f>SUM(I381)</f>
        <v>80</v>
      </c>
    </row>
    <row r="380" spans="1:9" ht="94.5">
      <c r="A380" s="50" t="s">
        <v>653</v>
      </c>
      <c r="B380" s="91" t="s">
        <v>252</v>
      </c>
      <c r="C380" s="51" t="s">
        <v>1134</v>
      </c>
      <c r="D380" s="51" t="s">
        <v>963</v>
      </c>
      <c r="E380" s="109" t="s">
        <v>1273</v>
      </c>
      <c r="F380" s="51"/>
      <c r="G380" s="53">
        <f>SUM(G381)</f>
        <v>80</v>
      </c>
      <c r="H380" s="53">
        <f>SUM(H381)</f>
        <v>80</v>
      </c>
      <c r="I380" s="53">
        <f>SUM(I381)</f>
        <v>80</v>
      </c>
    </row>
    <row r="381" spans="1:9" ht="31.5">
      <c r="A381" s="50" t="s">
        <v>1150</v>
      </c>
      <c r="B381" s="91" t="s">
        <v>252</v>
      </c>
      <c r="C381" s="51" t="s">
        <v>1134</v>
      </c>
      <c r="D381" s="51" t="s">
        <v>963</v>
      </c>
      <c r="E381" s="109" t="s">
        <v>1273</v>
      </c>
      <c r="F381" s="51" t="s">
        <v>1151</v>
      </c>
      <c r="G381" s="53">
        <v>80</v>
      </c>
      <c r="H381" s="53">
        <v>80</v>
      </c>
      <c r="I381" s="53">
        <v>80</v>
      </c>
    </row>
    <row r="382" spans="1:9" ht="15.75">
      <c r="A382" s="62" t="s">
        <v>573</v>
      </c>
      <c r="B382" s="91" t="s">
        <v>252</v>
      </c>
      <c r="C382" s="51" t="s">
        <v>1134</v>
      </c>
      <c r="D382" s="51" t="s">
        <v>963</v>
      </c>
      <c r="E382" s="139" t="s">
        <v>456</v>
      </c>
      <c r="F382" s="91"/>
      <c r="G382" s="60">
        <f t="shared" ref="G382:I383" si="41">SUM(G383)</f>
        <v>4101.2</v>
      </c>
      <c r="H382" s="60">
        <f t="shared" si="41"/>
        <v>4101.2</v>
      </c>
      <c r="I382" s="60">
        <f t="shared" si="41"/>
        <v>4101.2</v>
      </c>
    </row>
    <row r="383" spans="1:9" ht="47.25">
      <c r="A383" s="50" t="s">
        <v>428</v>
      </c>
      <c r="B383" s="91" t="s">
        <v>252</v>
      </c>
      <c r="C383" s="51" t="s">
        <v>1134</v>
      </c>
      <c r="D383" s="51" t="s">
        <v>963</v>
      </c>
      <c r="E383" s="140" t="s">
        <v>652</v>
      </c>
      <c r="F383" s="91"/>
      <c r="G383" s="60">
        <f t="shared" si="41"/>
        <v>4101.2</v>
      </c>
      <c r="H383" s="60">
        <f t="shared" si="41"/>
        <v>4101.2</v>
      </c>
      <c r="I383" s="60">
        <f t="shared" si="41"/>
        <v>4101.2</v>
      </c>
    </row>
    <row r="384" spans="1:9" ht="189">
      <c r="A384" s="59" t="s">
        <v>462</v>
      </c>
      <c r="B384" s="91" t="s">
        <v>252</v>
      </c>
      <c r="C384" s="51" t="s">
        <v>1134</v>
      </c>
      <c r="D384" s="51" t="s">
        <v>963</v>
      </c>
      <c r="E384" s="140" t="s">
        <v>413</v>
      </c>
      <c r="F384" s="91"/>
      <c r="G384" s="53">
        <f>SUM(G385:G386)</f>
        <v>4101.2</v>
      </c>
      <c r="H384" s="53">
        <f>SUM(H385:H386)</f>
        <v>4101.2</v>
      </c>
      <c r="I384" s="53">
        <f>SUM(I385:I386)</f>
        <v>4101.2</v>
      </c>
    </row>
    <row r="385" spans="1:9" ht="31.5">
      <c r="A385" s="50" t="s">
        <v>1150</v>
      </c>
      <c r="B385" s="91" t="s">
        <v>252</v>
      </c>
      <c r="C385" s="51" t="s">
        <v>1134</v>
      </c>
      <c r="D385" s="51" t="s">
        <v>963</v>
      </c>
      <c r="E385" s="140" t="s">
        <v>413</v>
      </c>
      <c r="F385" s="91" t="s">
        <v>1151</v>
      </c>
      <c r="G385" s="53">
        <v>60.6</v>
      </c>
      <c r="H385" s="53">
        <v>60.6</v>
      </c>
      <c r="I385" s="53">
        <v>60.6</v>
      </c>
    </row>
    <row r="386" spans="1:9" ht="31.5">
      <c r="A386" s="50" t="s">
        <v>1059</v>
      </c>
      <c r="B386" s="91" t="s">
        <v>252</v>
      </c>
      <c r="C386" s="51" t="s">
        <v>1134</v>
      </c>
      <c r="D386" s="51" t="s">
        <v>963</v>
      </c>
      <c r="E386" s="140" t="s">
        <v>413</v>
      </c>
      <c r="F386" s="91" t="s">
        <v>1060</v>
      </c>
      <c r="G386" s="53">
        <v>4040.6</v>
      </c>
      <c r="H386" s="53">
        <v>4040.6</v>
      </c>
      <c r="I386" s="53">
        <v>4040.6</v>
      </c>
    </row>
    <row r="387" spans="1:9" ht="15.75">
      <c r="A387" s="97" t="s">
        <v>388</v>
      </c>
      <c r="B387" s="91" t="s">
        <v>252</v>
      </c>
      <c r="C387" s="76" t="s">
        <v>1134</v>
      </c>
      <c r="D387" s="76" t="s">
        <v>965</v>
      </c>
      <c r="E387" s="143"/>
      <c r="F387" s="89"/>
      <c r="G387" s="77">
        <f t="shared" ref="G387:I388" si="42">SUM(G388)</f>
        <v>87627.200000000012</v>
      </c>
      <c r="H387" s="77">
        <f t="shared" si="42"/>
        <v>89457.200000000012</v>
      </c>
      <c r="I387" s="77">
        <f t="shared" si="42"/>
        <v>91359.9</v>
      </c>
    </row>
    <row r="388" spans="1:9" ht="47.25">
      <c r="A388" s="59" t="s">
        <v>194</v>
      </c>
      <c r="B388" s="91" t="s">
        <v>252</v>
      </c>
      <c r="C388" s="91" t="s">
        <v>1134</v>
      </c>
      <c r="D388" s="91" t="s">
        <v>965</v>
      </c>
      <c r="E388" s="109" t="s">
        <v>894</v>
      </c>
      <c r="F388" s="89"/>
      <c r="G388" s="77">
        <f t="shared" si="42"/>
        <v>87627.200000000012</v>
      </c>
      <c r="H388" s="77">
        <f t="shared" si="42"/>
        <v>89457.200000000012</v>
      </c>
      <c r="I388" s="77">
        <f t="shared" si="42"/>
        <v>91359.9</v>
      </c>
    </row>
    <row r="389" spans="1:9" ht="15.75">
      <c r="A389" s="59" t="s">
        <v>893</v>
      </c>
      <c r="B389" s="91" t="s">
        <v>252</v>
      </c>
      <c r="C389" s="91" t="s">
        <v>1134</v>
      </c>
      <c r="D389" s="91" t="s">
        <v>965</v>
      </c>
      <c r="E389" s="109" t="s">
        <v>895</v>
      </c>
      <c r="F389" s="89"/>
      <c r="G389" s="77">
        <f>SUM(G390+G400+G404)</f>
        <v>87627.200000000012</v>
      </c>
      <c r="H389" s="77">
        <f>SUM(H390+H400+H404)</f>
        <v>89457.200000000012</v>
      </c>
      <c r="I389" s="77">
        <f>SUM(I390+I400+I404)</f>
        <v>91359.9</v>
      </c>
    </row>
    <row r="390" spans="1:9" ht="31.5">
      <c r="A390" s="50" t="s">
        <v>900</v>
      </c>
      <c r="B390" s="91" t="s">
        <v>252</v>
      </c>
      <c r="C390" s="91" t="s">
        <v>1134</v>
      </c>
      <c r="D390" s="91" t="s">
        <v>965</v>
      </c>
      <c r="E390" s="109" t="s">
        <v>1084</v>
      </c>
      <c r="F390" s="89"/>
      <c r="G390" s="53">
        <f>SUM(G391+G394+G397)</f>
        <v>65881.900000000009</v>
      </c>
      <c r="H390" s="53">
        <f>SUM(H391+H394+H397)</f>
        <v>67558.8</v>
      </c>
      <c r="I390" s="53">
        <f>SUM(I391+I394+I397)</f>
        <v>69302.7</v>
      </c>
    </row>
    <row r="391" spans="1:9" ht="141.75">
      <c r="A391" s="56" t="s">
        <v>1328</v>
      </c>
      <c r="B391" s="91" t="s">
        <v>252</v>
      </c>
      <c r="C391" s="91" t="s">
        <v>1134</v>
      </c>
      <c r="D391" s="91" t="s">
        <v>965</v>
      </c>
      <c r="E391" s="109" t="s">
        <v>605</v>
      </c>
      <c r="F391" s="89"/>
      <c r="G391" s="53">
        <f>SUM(G392:G393)</f>
        <v>27131.200000000001</v>
      </c>
      <c r="H391" s="53">
        <f>SUM(H392:H393)</f>
        <v>27258</v>
      </c>
      <c r="I391" s="53">
        <f>SUM(I392:I393)</f>
        <v>27389.8</v>
      </c>
    </row>
    <row r="392" spans="1:9" ht="31.5">
      <c r="A392" s="50" t="s">
        <v>1150</v>
      </c>
      <c r="B392" s="91" t="s">
        <v>252</v>
      </c>
      <c r="C392" s="91" t="s">
        <v>1134</v>
      </c>
      <c r="D392" s="91" t="s">
        <v>965</v>
      </c>
      <c r="E392" s="109" t="s">
        <v>605</v>
      </c>
      <c r="F392" s="91" t="s">
        <v>1151</v>
      </c>
      <c r="G392" s="53">
        <v>400</v>
      </c>
      <c r="H392" s="53">
        <v>400</v>
      </c>
      <c r="I392" s="53">
        <v>400</v>
      </c>
    </row>
    <row r="393" spans="1:9" ht="31.5">
      <c r="A393" s="50" t="s">
        <v>1059</v>
      </c>
      <c r="B393" s="91" t="s">
        <v>252</v>
      </c>
      <c r="C393" s="91" t="s">
        <v>1134</v>
      </c>
      <c r="D393" s="91" t="s">
        <v>965</v>
      </c>
      <c r="E393" s="109" t="s">
        <v>605</v>
      </c>
      <c r="F393" s="91" t="s">
        <v>1060</v>
      </c>
      <c r="G393" s="53">
        <v>26731.200000000001</v>
      </c>
      <c r="H393" s="53">
        <v>26858</v>
      </c>
      <c r="I393" s="53">
        <v>26989.8</v>
      </c>
    </row>
    <row r="394" spans="1:9" ht="47.25">
      <c r="A394" s="50" t="s">
        <v>40</v>
      </c>
      <c r="B394" s="91" t="s">
        <v>252</v>
      </c>
      <c r="C394" s="91" t="s">
        <v>1134</v>
      </c>
      <c r="D394" s="91" t="s">
        <v>965</v>
      </c>
      <c r="E394" s="109" t="s">
        <v>606</v>
      </c>
      <c r="F394" s="89"/>
      <c r="G394" s="53">
        <f>SUM(G395:G396)</f>
        <v>28222.1</v>
      </c>
      <c r="H394" s="53">
        <f>SUM(H395:H396)</f>
        <v>29351</v>
      </c>
      <c r="I394" s="53">
        <f>SUM(I395:I396)</f>
        <v>30525.1</v>
      </c>
    </row>
    <row r="395" spans="1:9" ht="31.5">
      <c r="A395" s="50" t="s">
        <v>1150</v>
      </c>
      <c r="B395" s="91" t="s">
        <v>252</v>
      </c>
      <c r="C395" s="91" t="s">
        <v>1134</v>
      </c>
      <c r="D395" s="91" t="s">
        <v>965</v>
      </c>
      <c r="E395" s="109" t="s">
        <v>606</v>
      </c>
      <c r="F395" s="91" t="s">
        <v>1151</v>
      </c>
      <c r="G395" s="53">
        <v>417.1</v>
      </c>
      <c r="H395" s="53">
        <v>433.8</v>
      </c>
      <c r="I395" s="53">
        <v>451.1</v>
      </c>
    </row>
    <row r="396" spans="1:9" ht="31.5">
      <c r="A396" s="50" t="s">
        <v>1059</v>
      </c>
      <c r="B396" s="91" t="s">
        <v>252</v>
      </c>
      <c r="C396" s="91" t="s">
        <v>1134</v>
      </c>
      <c r="D396" s="91" t="s">
        <v>965</v>
      </c>
      <c r="E396" s="109" t="s">
        <v>606</v>
      </c>
      <c r="F396" s="91" t="s">
        <v>1060</v>
      </c>
      <c r="G396" s="53">
        <v>27805</v>
      </c>
      <c r="H396" s="53">
        <v>28917.200000000001</v>
      </c>
      <c r="I396" s="53">
        <v>30074</v>
      </c>
    </row>
    <row r="397" spans="1:9" ht="93.75" customHeight="1">
      <c r="A397" s="56" t="s">
        <v>1210</v>
      </c>
      <c r="B397" s="91" t="s">
        <v>252</v>
      </c>
      <c r="C397" s="91" t="s">
        <v>1134</v>
      </c>
      <c r="D397" s="91" t="s">
        <v>965</v>
      </c>
      <c r="E397" s="109" t="s">
        <v>608</v>
      </c>
      <c r="F397" s="89"/>
      <c r="G397" s="53">
        <f>SUM(G398:G399)</f>
        <v>10528.6</v>
      </c>
      <c r="H397" s="53">
        <f>SUM(H398:H399)</f>
        <v>10949.8</v>
      </c>
      <c r="I397" s="53">
        <f>SUM(I398:I399)</f>
        <v>11387.8</v>
      </c>
    </row>
    <row r="398" spans="1:9" ht="31.5">
      <c r="A398" s="50" t="s">
        <v>1150</v>
      </c>
      <c r="B398" s="91" t="s">
        <v>252</v>
      </c>
      <c r="C398" s="91" t="s">
        <v>1134</v>
      </c>
      <c r="D398" s="91" t="s">
        <v>965</v>
      </c>
      <c r="E398" s="109" t="s">
        <v>608</v>
      </c>
      <c r="F398" s="91" t="s">
        <v>1151</v>
      </c>
      <c r="G398" s="53">
        <v>155.6</v>
      </c>
      <c r="H398" s="53">
        <v>161.80000000000001</v>
      </c>
      <c r="I398" s="53">
        <v>168.3</v>
      </c>
    </row>
    <row r="399" spans="1:9" ht="31.5">
      <c r="A399" s="50" t="s">
        <v>1059</v>
      </c>
      <c r="B399" s="91" t="s">
        <v>252</v>
      </c>
      <c r="C399" s="91" t="s">
        <v>1134</v>
      </c>
      <c r="D399" s="91" t="s">
        <v>965</v>
      </c>
      <c r="E399" s="109" t="s">
        <v>608</v>
      </c>
      <c r="F399" s="91" t="s">
        <v>1060</v>
      </c>
      <c r="G399" s="53">
        <v>10373</v>
      </c>
      <c r="H399" s="53">
        <v>10788</v>
      </c>
      <c r="I399" s="53">
        <v>11219.5</v>
      </c>
    </row>
    <row r="400" spans="1:9" ht="31.5">
      <c r="A400" s="176" t="s">
        <v>222</v>
      </c>
      <c r="B400" s="91" t="s">
        <v>252</v>
      </c>
      <c r="C400" s="91" t="s">
        <v>1134</v>
      </c>
      <c r="D400" s="91" t="s">
        <v>965</v>
      </c>
      <c r="E400" s="177" t="s">
        <v>595</v>
      </c>
      <c r="F400" s="89"/>
      <c r="G400" s="53">
        <f>SUM(G401)</f>
        <v>1618.6000000000001</v>
      </c>
      <c r="H400" s="53">
        <f>SUM(H401)</f>
        <v>1618.6000000000001</v>
      </c>
      <c r="I400" s="53">
        <f>SUM(I401)</f>
        <v>1618.6000000000001</v>
      </c>
    </row>
    <row r="401" spans="1:9" ht="78.75">
      <c r="A401" s="176" t="s">
        <v>811</v>
      </c>
      <c r="B401" s="91" t="s">
        <v>252</v>
      </c>
      <c r="C401" s="91" t="s">
        <v>1134</v>
      </c>
      <c r="D401" s="91" t="s">
        <v>965</v>
      </c>
      <c r="E401" s="177" t="s">
        <v>596</v>
      </c>
      <c r="F401" s="91"/>
      <c r="G401" s="53">
        <f>SUM(G402:G403)</f>
        <v>1618.6000000000001</v>
      </c>
      <c r="H401" s="53">
        <f>SUM(H402:H403)</f>
        <v>1618.6000000000001</v>
      </c>
      <c r="I401" s="53">
        <f>SUM(I402:I403)</f>
        <v>1618.6000000000001</v>
      </c>
    </row>
    <row r="402" spans="1:9" ht="31.5">
      <c r="A402" s="50" t="s">
        <v>1150</v>
      </c>
      <c r="B402" s="91" t="s">
        <v>252</v>
      </c>
      <c r="C402" s="91" t="s">
        <v>1134</v>
      </c>
      <c r="D402" s="91" t="s">
        <v>965</v>
      </c>
      <c r="E402" s="109" t="s">
        <v>270</v>
      </c>
      <c r="F402" s="91" t="s">
        <v>1151</v>
      </c>
      <c r="G402" s="53">
        <v>23.9</v>
      </c>
      <c r="H402" s="53">
        <v>23.9</v>
      </c>
      <c r="I402" s="53">
        <v>23.9</v>
      </c>
    </row>
    <row r="403" spans="1:9" ht="31.5">
      <c r="A403" s="50" t="s">
        <v>1059</v>
      </c>
      <c r="B403" s="91" t="s">
        <v>252</v>
      </c>
      <c r="C403" s="91" t="s">
        <v>1134</v>
      </c>
      <c r="D403" s="91" t="s">
        <v>965</v>
      </c>
      <c r="E403" s="139" t="s">
        <v>270</v>
      </c>
      <c r="F403" s="91" t="s">
        <v>1060</v>
      </c>
      <c r="G403" s="53">
        <v>1594.7</v>
      </c>
      <c r="H403" s="53">
        <v>1594.7</v>
      </c>
      <c r="I403" s="53">
        <v>1594.7</v>
      </c>
    </row>
    <row r="404" spans="1:9" ht="31.5">
      <c r="A404" s="57" t="s">
        <v>676</v>
      </c>
      <c r="B404" s="91" t="s">
        <v>252</v>
      </c>
      <c r="C404" s="91" t="s">
        <v>1134</v>
      </c>
      <c r="D404" s="91" t="s">
        <v>965</v>
      </c>
      <c r="E404" s="109" t="s">
        <v>235</v>
      </c>
      <c r="F404" s="51"/>
      <c r="G404" s="53">
        <f>SUM(G405)</f>
        <v>20126.7</v>
      </c>
      <c r="H404" s="53">
        <f>SUM(H405)</f>
        <v>20279.8</v>
      </c>
      <c r="I404" s="53">
        <f>SUM(I405)</f>
        <v>20438.599999999999</v>
      </c>
    </row>
    <row r="405" spans="1:9" ht="78.75">
      <c r="A405" s="57" t="s">
        <v>355</v>
      </c>
      <c r="B405" s="91" t="s">
        <v>252</v>
      </c>
      <c r="C405" s="91" t="s">
        <v>1134</v>
      </c>
      <c r="D405" s="91" t="s">
        <v>965</v>
      </c>
      <c r="E405" s="109" t="s">
        <v>594</v>
      </c>
      <c r="F405" s="51"/>
      <c r="G405" s="53">
        <f>SUM(G406:G408)</f>
        <v>20126.7</v>
      </c>
      <c r="H405" s="53">
        <f>SUM(H406:H408)</f>
        <v>20279.8</v>
      </c>
      <c r="I405" s="53">
        <f>SUM(I406:I408)</f>
        <v>20438.599999999999</v>
      </c>
    </row>
    <row r="406" spans="1:9" ht="94.5">
      <c r="A406" s="50" t="s">
        <v>1058</v>
      </c>
      <c r="B406" s="91" t="s">
        <v>252</v>
      </c>
      <c r="C406" s="91" t="s">
        <v>1134</v>
      </c>
      <c r="D406" s="91" t="s">
        <v>965</v>
      </c>
      <c r="E406" s="109" t="s">
        <v>594</v>
      </c>
      <c r="F406" s="51" t="s">
        <v>1087</v>
      </c>
      <c r="G406" s="53">
        <v>16300.6</v>
      </c>
      <c r="H406" s="53">
        <v>16300.6</v>
      </c>
      <c r="I406" s="53">
        <v>16300.6</v>
      </c>
    </row>
    <row r="407" spans="1:9" ht="31.5">
      <c r="A407" s="50" t="s">
        <v>1150</v>
      </c>
      <c r="B407" s="91" t="s">
        <v>252</v>
      </c>
      <c r="C407" s="91" t="s">
        <v>1134</v>
      </c>
      <c r="D407" s="91" t="s">
        <v>965</v>
      </c>
      <c r="E407" s="109" t="s">
        <v>594</v>
      </c>
      <c r="F407" s="51" t="s">
        <v>1151</v>
      </c>
      <c r="G407" s="53">
        <v>3796.1</v>
      </c>
      <c r="H407" s="53">
        <v>3949.2</v>
      </c>
      <c r="I407" s="53">
        <v>4108</v>
      </c>
    </row>
    <row r="408" spans="1:9" ht="15.75">
      <c r="A408" s="50" t="s">
        <v>452</v>
      </c>
      <c r="B408" s="91" t="s">
        <v>252</v>
      </c>
      <c r="C408" s="91" t="s">
        <v>1134</v>
      </c>
      <c r="D408" s="91" t="s">
        <v>965</v>
      </c>
      <c r="E408" s="109" t="s">
        <v>594</v>
      </c>
      <c r="F408" s="51" t="s">
        <v>453</v>
      </c>
      <c r="G408" s="53">
        <v>30</v>
      </c>
      <c r="H408" s="53">
        <v>30</v>
      </c>
      <c r="I408" s="53">
        <v>30</v>
      </c>
    </row>
    <row r="409" spans="1:9" ht="31.5">
      <c r="A409" s="75" t="s">
        <v>1147</v>
      </c>
      <c r="B409" s="91" t="s">
        <v>252</v>
      </c>
      <c r="C409" s="76" t="s">
        <v>1134</v>
      </c>
      <c r="D409" s="76" t="s">
        <v>967</v>
      </c>
      <c r="E409" s="143"/>
      <c r="F409" s="89"/>
      <c r="G409" s="77">
        <f>SUM(G410+G427+G432)</f>
        <v>16054.1</v>
      </c>
      <c r="H409" s="77">
        <f>SUM(H410+H427+H432)</f>
        <v>15854.1</v>
      </c>
      <c r="I409" s="77">
        <f>SUM(I410+I427+I432)</f>
        <v>15854.1</v>
      </c>
    </row>
    <row r="410" spans="1:9" ht="47.25">
      <c r="A410" s="59" t="s">
        <v>194</v>
      </c>
      <c r="B410" s="91" t="s">
        <v>252</v>
      </c>
      <c r="C410" s="91" t="s">
        <v>1134</v>
      </c>
      <c r="D410" s="91" t="s">
        <v>967</v>
      </c>
      <c r="E410" s="139" t="s">
        <v>894</v>
      </c>
      <c r="F410" s="91"/>
      <c r="G410" s="53">
        <f>SUM(G411+G416+G421)</f>
        <v>13780.7</v>
      </c>
      <c r="H410" s="53">
        <f>SUM(H411+H416+H421)</f>
        <v>13780.7</v>
      </c>
      <c r="I410" s="53">
        <f>SUM(I411+I416+I421)</f>
        <v>13780.7</v>
      </c>
    </row>
    <row r="411" spans="1:9" ht="15.75">
      <c r="A411" s="59" t="s">
        <v>893</v>
      </c>
      <c r="B411" s="91" t="s">
        <v>252</v>
      </c>
      <c r="C411" s="51" t="s">
        <v>1134</v>
      </c>
      <c r="D411" s="51" t="s">
        <v>967</v>
      </c>
      <c r="E411" s="109" t="s">
        <v>895</v>
      </c>
      <c r="F411" s="91"/>
      <c r="G411" s="53">
        <f t="shared" ref="G411:I412" si="43">SUM(G412)</f>
        <v>2310</v>
      </c>
      <c r="H411" s="53">
        <f t="shared" si="43"/>
        <v>2310</v>
      </c>
      <c r="I411" s="53">
        <f t="shared" si="43"/>
        <v>2310</v>
      </c>
    </row>
    <row r="412" spans="1:9" ht="15.75">
      <c r="A412" s="62" t="s">
        <v>564</v>
      </c>
      <c r="B412" s="91" t="s">
        <v>252</v>
      </c>
      <c r="C412" s="51" t="s">
        <v>1134</v>
      </c>
      <c r="D412" s="51" t="s">
        <v>967</v>
      </c>
      <c r="E412" s="109" t="s">
        <v>1083</v>
      </c>
      <c r="F412" s="51"/>
      <c r="G412" s="53">
        <f t="shared" si="43"/>
        <v>2310</v>
      </c>
      <c r="H412" s="53">
        <f t="shared" si="43"/>
        <v>2310</v>
      </c>
      <c r="I412" s="53">
        <f t="shared" si="43"/>
        <v>2310</v>
      </c>
    </row>
    <row r="413" spans="1:9" ht="31.5">
      <c r="A413" s="56" t="s">
        <v>829</v>
      </c>
      <c r="B413" s="91" t="s">
        <v>252</v>
      </c>
      <c r="C413" s="51" t="s">
        <v>1134</v>
      </c>
      <c r="D413" s="51" t="s">
        <v>967</v>
      </c>
      <c r="E413" s="109" t="s">
        <v>604</v>
      </c>
      <c r="F413" s="51"/>
      <c r="G413" s="53">
        <f>SUM(G414:G415)</f>
        <v>2310</v>
      </c>
      <c r="H413" s="53">
        <f>SUM(H414:H415)</f>
        <v>2310</v>
      </c>
      <c r="I413" s="53">
        <f>SUM(I414:I415)</f>
        <v>2310</v>
      </c>
    </row>
    <row r="414" spans="1:9" ht="94.5">
      <c r="A414" s="50" t="s">
        <v>1058</v>
      </c>
      <c r="B414" s="91" t="s">
        <v>252</v>
      </c>
      <c r="C414" s="51" t="s">
        <v>1134</v>
      </c>
      <c r="D414" s="51" t="s">
        <v>967</v>
      </c>
      <c r="E414" s="109" t="s">
        <v>604</v>
      </c>
      <c r="F414" s="51" t="s">
        <v>1087</v>
      </c>
      <c r="G414" s="53">
        <v>2093.9</v>
      </c>
      <c r="H414" s="53">
        <v>2093.9</v>
      </c>
      <c r="I414" s="53">
        <v>2093.9</v>
      </c>
    </row>
    <row r="415" spans="1:9" ht="31.5">
      <c r="A415" s="50" t="s">
        <v>1150</v>
      </c>
      <c r="B415" s="91" t="s">
        <v>252</v>
      </c>
      <c r="C415" s="51" t="s">
        <v>1134</v>
      </c>
      <c r="D415" s="51" t="s">
        <v>967</v>
      </c>
      <c r="E415" s="109" t="s">
        <v>604</v>
      </c>
      <c r="F415" s="91" t="s">
        <v>1151</v>
      </c>
      <c r="G415" s="53">
        <v>216.1</v>
      </c>
      <c r="H415" s="53">
        <v>216.1</v>
      </c>
      <c r="I415" s="53">
        <v>216.1</v>
      </c>
    </row>
    <row r="416" spans="1:9" ht="47.25">
      <c r="A416" s="59" t="s">
        <v>236</v>
      </c>
      <c r="B416" s="91" t="s">
        <v>252</v>
      </c>
      <c r="C416" s="51" t="s">
        <v>1134</v>
      </c>
      <c r="D416" s="51" t="s">
        <v>967</v>
      </c>
      <c r="E416" s="109" t="s">
        <v>237</v>
      </c>
      <c r="F416" s="51"/>
      <c r="G416" s="53">
        <f>SUM(G417)</f>
        <v>3049.5</v>
      </c>
      <c r="H416" s="53">
        <f>SUM(H417)</f>
        <v>3049.5</v>
      </c>
      <c r="I416" s="53">
        <f>SUM(I417)</f>
        <v>3049.5</v>
      </c>
    </row>
    <row r="417" spans="1:9" ht="15.75">
      <c r="A417" s="50" t="s">
        <v>564</v>
      </c>
      <c r="B417" s="91" t="s">
        <v>252</v>
      </c>
      <c r="C417" s="51" t="s">
        <v>1134</v>
      </c>
      <c r="D417" s="51" t="s">
        <v>967</v>
      </c>
      <c r="E417" s="109" t="s">
        <v>1264</v>
      </c>
      <c r="F417" s="51"/>
      <c r="G417" s="53">
        <f>SUM(G419:G420)</f>
        <v>3049.5</v>
      </c>
      <c r="H417" s="53">
        <f>SUM(H419:H420)</f>
        <v>3049.5</v>
      </c>
      <c r="I417" s="53">
        <f>SUM(I419:I420)</f>
        <v>3049.5</v>
      </c>
    </row>
    <row r="418" spans="1:9" ht="63">
      <c r="A418" s="50" t="s">
        <v>654</v>
      </c>
      <c r="B418" s="91" t="s">
        <v>252</v>
      </c>
      <c r="C418" s="51" t="s">
        <v>1134</v>
      </c>
      <c r="D418" s="51" t="s">
        <v>967</v>
      </c>
      <c r="E418" s="109" t="s">
        <v>271</v>
      </c>
      <c r="F418" s="51"/>
      <c r="G418" s="53">
        <f>SUM(G419:G420)</f>
        <v>3049.5</v>
      </c>
      <c r="H418" s="53">
        <f>SUM(H419:H420)</f>
        <v>3049.5</v>
      </c>
      <c r="I418" s="53">
        <f>SUM(I419:I420)</f>
        <v>3049.5</v>
      </c>
    </row>
    <row r="419" spans="1:9" ht="94.5">
      <c r="A419" s="50" t="s">
        <v>1058</v>
      </c>
      <c r="B419" s="91" t="s">
        <v>252</v>
      </c>
      <c r="C419" s="51" t="s">
        <v>1134</v>
      </c>
      <c r="D419" s="51" t="s">
        <v>967</v>
      </c>
      <c r="E419" s="109" t="s">
        <v>271</v>
      </c>
      <c r="F419" s="51" t="s">
        <v>1087</v>
      </c>
      <c r="G419" s="53">
        <v>2589</v>
      </c>
      <c r="H419" s="53">
        <v>2589</v>
      </c>
      <c r="I419" s="53">
        <v>2589</v>
      </c>
    </row>
    <row r="420" spans="1:9" ht="31.5">
      <c r="A420" s="50" t="s">
        <v>1150</v>
      </c>
      <c r="B420" s="91" t="s">
        <v>252</v>
      </c>
      <c r="C420" s="51" t="s">
        <v>1134</v>
      </c>
      <c r="D420" s="51" t="s">
        <v>967</v>
      </c>
      <c r="E420" s="109" t="s">
        <v>271</v>
      </c>
      <c r="F420" s="51" t="s">
        <v>1151</v>
      </c>
      <c r="G420" s="53">
        <v>460.5</v>
      </c>
      <c r="H420" s="53">
        <v>460.5</v>
      </c>
      <c r="I420" s="53">
        <v>460.5</v>
      </c>
    </row>
    <row r="421" spans="1:9" ht="63">
      <c r="A421" s="59" t="s">
        <v>238</v>
      </c>
      <c r="B421" s="91" t="s">
        <v>252</v>
      </c>
      <c r="C421" s="51" t="s">
        <v>1134</v>
      </c>
      <c r="D421" s="51" t="s">
        <v>967</v>
      </c>
      <c r="E421" s="109" t="s">
        <v>239</v>
      </c>
      <c r="F421" s="51"/>
      <c r="G421" s="53">
        <f t="shared" ref="G421:I422" si="44">SUM(G422)</f>
        <v>8421.2000000000007</v>
      </c>
      <c r="H421" s="53">
        <f t="shared" si="44"/>
        <v>8421.2000000000007</v>
      </c>
      <c r="I421" s="53">
        <f t="shared" si="44"/>
        <v>8421.2000000000007</v>
      </c>
    </row>
    <row r="422" spans="1:9" ht="15.75">
      <c r="A422" s="50" t="s">
        <v>564</v>
      </c>
      <c r="B422" s="91" t="s">
        <v>252</v>
      </c>
      <c r="C422" s="51" t="s">
        <v>1134</v>
      </c>
      <c r="D422" s="51" t="s">
        <v>967</v>
      </c>
      <c r="E422" s="109" t="s">
        <v>244</v>
      </c>
      <c r="F422" s="51"/>
      <c r="G422" s="60">
        <f t="shared" si="44"/>
        <v>8421.2000000000007</v>
      </c>
      <c r="H422" s="60">
        <f t="shared" si="44"/>
        <v>8421.2000000000007</v>
      </c>
      <c r="I422" s="60">
        <f t="shared" si="44"/>
        <v>8421.2000000000007</v>
      </c>
    </row>
    <row r="423" spans="1:9" ht="47.25">
      <c r="A423" s="62" t="s">
        <v>1211</v>
      </c>
      <c r="B423" s="91" t="s">
        <v>252</v>
      </c>
      <c r="C423" s="51" t="s">
        <v>1134</v>
      </c>
      <c r="D423" s="51" t="s">
        <v>967</v>
      </c>
      <c r="E423" s="109" t="s">
        <v>285</v>
      </c>
      <c r="F423" s="51"/>
      <c r="G423" s="53">
        <f>SUM(G424:G426)</f>
        <v>8421.2000000000007</v>
      </c>
      <c r="H423" s="53">
        <f>SUM(H424:H426)</f>
        <v>8421.2000000000007</v>
      </c>
      <c r="I423" s="53">
        <f>SUM(I424:I426)</f>
        <v>8421.2000000000007</v>
      </c>
    </row>
    <row r="424" spans="1:9" ht="94.5">
      <c r="A424" s="50" t="s">
        <v>1058</v>
      </c>
      <c r="B424" s="91" t="s">
        <v>252</v>
      </c>
      <c r="C424" s="51" t="s">
        <v>1134</v>
      </c>
      <c r="D424" s="51" t="s">
        <v>967</v>
      </c>
      <c r="E424" s="109" t="s">
        <v>285</v>
      </c>
      <c r="F424" s="51" t="s">
        <v>1087</v>
      </c>
      <c r="G424" s="53">
        <v>7216.7</v>
      </c>
      <c r="H424" s="53">
        <v>7216.7</v>
      </c>
      <c r="I424" s="53">
        <v>7216.7</v>
      </c>
    </row>
    <row r="425" spans="1:9" ht="31.5">
      <c r="A425" s="50" t="s">
        <v>1150</v>
      </c>
      <c r="B425" s="91" t="s">
        <v>252</v>
      </c>
      <c r="C425" s="51" t="s">
        <v>1134</v>
      </c>
      <c r="D425" s="51" t="s">
        <v>967</v>
      </c>
      <c r="E425" s="109" t="s">
        <v>285</v>
      </c>
      <c r="F425" s="51" t="s">
        <v>1151</v>
      </c>
      <c r="G425" s="53">
        <v>1170.5</v>
      </c>
      <c r="H425" s="53">
        <v>1170.5</v>
      </c>
      <c r="I425" s="53">
        <v>1170.5</v>
      </c>
    </row>
    <row r="426" spans="1:9" ht="15.75">
      <c r="A426" s="50" t="s">
        <v>452</v>
      </c>
      <c r="B426" s="91" t="s">
        <v>252</v>
      </c>
      <c r="C426" s="51" t="s">
        <v>1134</v>
      </c>
      <c r="D426" s="51" t="s">
        <v>967</v>
      </c>
      <c r="E426" s="109" t="s">
        <v>285</v>
      </c>
      <c r="F426" s="51" t="s">
        <v>453</v>
      </c>
      <c r="G426" s="53">
        <v>34</v>
      </c>
      <c r="H426" s="53">
        <v>34</v>
      </c>
      <c r="I426" s="53">
        <v>34</v>
      </c>
    </row>
    <row r="427" spans="1:9" ht="47.25">
      <c r="A427" s="107" t="s">
        <v>11</v>
      </c>
      <c r="B427" s="91" t="s">
        <v>252</v>
      </c>
      <c r="C427" s="51" t="s">
        <v>1134</v>
      </c>
      <c r="D427" s="51" t="s">
        <v>967</v>
      </c>
      <c r="E427" s="139" t="s">
        <v>157</v>
      </c>
      <c r="F427" s="61"/>
      <c r="G427" s="60">
        <f t="shared" ref="G427:I429" si="45">SUM(G428)</f>
        <v>200</v>
      </c>
      <c r="H427" s="60">
        <f t="shared" si="45"/>
        <v>0</v>
      </c>
      <c r="I427" s="60">
        <f t="shared" si="45"/>
        <v>0</v>
      </c>
    </row>
    <row r="428" spans="1:9" ht="15.75">
      <c r="A428" s="57" t="s">
        <v>1216</v>
      </c>
      <c r="B428" s="91" t="s">
        <v>252</v>
      </c>
      <c r="C428" s="51" t="s">
        <v>1134</v>
      </c>
      <c r="D428" s="51" t="s">
        <v>967</v>
      </c>
      <c r="E428" s="109" t="s">
        <v>358</v>
      </c>
      <c r="F428" s="51"/>
      <c r="G428" s="53">
        <f t="shared" si="45"/>
        <v>200</v>
      </c>
      <c r="H428" s="53">
        <f t="shared" si="45"/>
        <v>0</v>
      </c>
      <c r="I428" s="53">
        <f t="shared" si="45"/>
        <v>0</v>
      </c>
    </row>
    <row r="429" spans="1:9" ht="31.5">
      <c r="A429" s="28" t="s">
        <v>426</v>
      </c>
      <c r="B429" s="91" t="s">
        <v>252</v>
      </c>
      <c r="C429" s="51" t="s">
        <v>1134</v>
      </c>
      <c r="D429" s="51" t="s">
        <v>967</v>
      </c>
      <c r="E429" s="109" t="s">
        <v>1272</v>
      </c>
      <c r="F429" s="51"/>
      <c r="G429" s="53">
        <f t="shared" si="45"/>
        <v>200</v>
      </c>
      <c r="H429" s="53">
        <f t="shared" si="45"/>
        <v>0</v>
      </c>
      <c r="I429" s="53">
        <f t="shared" si="45"/>
        <v>0</v>
      </c>
    </row>
    <row r="430" spans="1:9" ht="63">
      <c r="A430" s="28" t="s">
        <v>1073</v>
      </c>
      <c r="B430" s="91" t="s">
        <v>252</v>
      </c>
      <c r="C430" s="51" t="s">
        <v>1134</v>
      </c>
      <c r="D430" s="51" t="s">
        <v>967</v>
      </c>
      <c r="E430" s="109" t="s">
        <v>327</v>
      </c>
      <c r="F430" s="51"/>
      <c r="G430" s="53">
        <f>SUM(G431)</f>
        <v>200</v>
      </c>
      <c r="H430" s="53"/>
      <c r="I430" s="53"/>
    </row>
    <row r="431" spans="1:9" ht="31.5">
      <c r="A431" s="28" t="s">
        <v>1150</v>
      </c>
      <c r="B431" s="91" t="s">
        <v>252</v>
      </c>
      <c r="C431" s="51" t="s">
        <v>1134</v>
      </c>
      <c r="D431" s="51" t="s">
        <v>967</v>
      </c>
      <c r="E431" s="109" t="s">
        <v>327</v>
      </c>
      <c r="F431" s="51" t="s">
        <v>1151</v>
      </c>
      <c r="G431" s="53">
        <v>200</v>
      </c>
      <c r="H431" s="53"/>
      <c r="I431" s="53"/>
    </row>
    <row r="432" spans="1:9" ht="15.75">
      <c r="A432" s="62" t="s">
        <v>573</v>
      </c>
      <c r="B432" s="91" t="s">
        <v>252</v>
      </c>
      <c r="C432" s="51" t="s">
        <v>1134</v>
      </c>
      <c r="D432" s="51" t="s">
        <v>967</v>
      </c>
      <c r="E432" s="139" t="s">
        <v>456</v>
      </c>
      <c r="F432" s="91"/>
      <c r="G432" s="60">
        <f t="shared" ref="G432:I433" si="46">SUM(G433)</f>
        <v>2073.4</v>
      </c>
      <c r="H432" s="60">
        <f t="shared" si="46"/>
        <v>2073.4</v>
      </c>
      <c r="I432" s="60">
        <f t="shared" si="46"/>
        <v>2073.4</v>
      </c>
    </row>
    <row r="433" spans="1:9" ht="15.75">
      <c r="A433" s="62" t="s">
        <v>564</v>
      </c>
      <c r="B433" s="91" t="s">
        <v>252</v>
      </c>
      <c r="C433" s="51" t="s">
        <v>1134</v>
      </c>
      <c r="D433" s="51" t="s">
        <v>967</v>
      </c>
      <c r="E433" s="109" t="s">
        <v>457</v>
      </c>
      <c r="F433" s="91"/>
      <c r="G433" s="53">
        <f t="shared" si="46"/>
        <v>2073.4</v>
      </c>
      <c r="H433" s="53">
        <f t="shared" si="46"/>
        <v>2073.4</v>
      </c>
      <c r="I433" s="53">
        <f t="shared" si="46"/>
        <v>2073.4</v>
      </c>
    </row>
    <row r="434" spans="1:9" ht="31.5">
      <c r="A434" s="59" t="s">
        <v>555</v>
      </c>
      <c r="B434" s="91" t="s">
        <v>252</v>
      </c>
      <c r="C434" s="51" t="s">
        <v>1134</v>
      </c>
      <c r="D434" s="51" t="s">
        <v>967</v>
      </c>
      <c r="E434" s="109" t="s">
        <v>528</v>
      </c>
      <c r="F434" s="91"/>
      <c r="G434" s="53">
        <f>SUM(G435:G435)</f>
        <v>2073.4</v>
      </c>
      <c r="H434" s="53">
        <f>SUM(H435:H435)</f>
        <v>2073.4</v>
      </c>
      <c r="I434" s="53">
        <f>SUM(I435:I435)</f>
        <v>2073.4</v>
      </c>
    </row>
    <row r="435" spans="1:9" ht="94.5">
      <c r="A435" s="59" t="s">
        <v>1058</v>
      </c>
      <c r="B435" s="91" t="s">
        <v>252</v>
      </c>
      <c r="C435" s="51" t="s">
        <v>1134</v>
      </c>
      <c r="D435" s="51" t="s">
        <v>967</v>
      </c>
      <c r="E435" s="109" t="s">
        <v>528</v>
      </c>
      <c r="F435" s="91" t="s">
        <v>1087</v>
      </c>
      <c r="G435" s="53">
        <v>2073.4</v>
      </c>
      <c r="H435" s="53">
        <v>2073.4</v>
      </c>
      <c r="I435" s="53">
        <v>2073.4</v>
      </c>
    </row>
    <row r="436" spans="1:9" ht="31.5">
      <c r="A436" s="80" t="s">
        <v>1025</v>
      </c>
      <c r="B436" s="58" t="s">
        <v>253</v>
      </c>
      <c r="C436" s="58"/>
      <c r="D436" s="58"/>
      <c r="E436" s="139"/>
      <c r="F436" s="58"/>
      <c r="G436" s="82">
        <f>SUM(G437+G505+G528+G564+G630+G649+G656+G642)</f>
        <v>149506.10000000003</v>
      </c>
      <c r="H436" s="82">
        <f>SUM(H437+H505+H528+H564+H630+H649+H656+H642)</f>
        <v>333908.3</v>
      </c>
      <c r="I436" s="82">
        <f>SUM(I437+I505+I528+I564+I630+I649+I656+I642)</f>
        <v>216208.6</v>
      </c>
    </row>
    <row r="437" spans="1:9" ht="31.5">
      <c r="A437" s="83" t="s">
        <v>960</v>
      </c>
      <c r="B437" s="84" t="s">
        <v>253</v>
      </c>
      <c r="C437" s="85" t="s">
        <v>961</v>
      </c>
      <c r="D437" s="85" t="s">
        <v>964</v>
      </c>
      <c r="E437" s="142"/>
      <c r="F437" s="85"/>
      <c r="G437" s="86">
        <f>SUM(G438+G443+G450+G455)</f>
        <v>49805.700000000004</v>
      </c>
      <c r="H437" s="86">
        <f>SUM(H438+H443+H450+H455)</f>
        <v>37885.200000000004</v>
      </c>
      <c r="I437" s="86">
        <f>SUM(I438+I443+I450+I455)</f>
        <v>37993.300000000003</v>
      </c>
    </row>
    <row r="438" spans="1:9" ht="47.25">
      <c r="A438" s="87" t="s">
        <v>802</v>
      </c>
      <c r="B438" s="88" t="s">
        <v>253</v>
      </c>
      <c r="C438" s="89" t="s">
        <v>961</v>
      </c>
      <c r="D438" s="89" t="s">
        <v>962</v>
      </c>
      <c r="E438" s="109"/>
      <c r="F438" s="89"/>
      <c r="G438" s="90">
        <f>SUM(G441)</f>
        <v>1686</v>
      </c>
      <c r="H438" s="90">
        <f>SUM(H441)</f>
        <v>1686</v>
      </c>
      <c r="I438" s="90">
        <f>SUM(I441)</f>
        <v>1686</v>
      </c>
    </row>
    <row r="439" spans="1:9" ht="15.75">
      <c r="A439" s="62" t="s">
        <v>573</v>
      </c>
      <c r="B439" s="81" t="s">
        <v>253</v>
      </c>
      <c r="C439" s="91" t="s">
        <v>961</v>
      </c>
      <c r="D439" s="91" t="s">
        <v>962</v>
      </c>
      <c r="E439" s="139" t="s">
        <v>456</v>
      </c>
      <c r="F439" s="91"/>
      <c r="G439" s="60">
        <f>SUM(G440)</f>
        <v>1686</v>
      </c>
      <c r="H439" s="60">
        <f>SUM(H440)</f>
        <v>1686</v>
      </c>
      <c r="I439" s="60">
        <f>SUM(I440)</f>
        <v>1686</v>
      </c>
    </row>
    <row r="440" spans="1:9" ht="15.75">
      <c r="A440" s="62" t="s">
        <v>564</v>
      </c>
      <c r="B440" s="81" t="s">
        <v>253</v>
      </c>
      <c r="C440" s="91" t="s">
        <v>961</v>
      </c>
      <c r="D440" s="91" t="s">
        <v>962</v>
      </c>
      <c r="E440" s="109" t="s">
        <v>457</v>
      </c>
      <c r="F440" s="91"/>
      <c r="G440" s="60">
        <f>SUM(G442)</f>
        <v>1686</v>
      </c>
      <c r="H440" s="60">
        <f>SUM(H442)</f>
        <v>1686</v>
      </c>
      <c r="I440" s="60">
        <f>SUM(I442)</f>
        <v>1686</v>
      </c>
    </row>
    <row r="441" spans="1:9" ht="15.75">
      <c r="A441" s="59" t="s">
        <v>145</v>
      </c>
      <c r="B441" s="81" t="s">
        <v>253</v>
      </c>
      <c r="C441" s="91" t="s">
        <v>961</v>
      </c>
      <c r="D441" s="91" t="s">
        <v>962</v>
      </c>
      <c r="E441" s="109" t="s">
        <v>459</v>
      </c>
      <c r="F441" s="91"/>
      <c r="G441" s="60">
        <f>SUM(G442)</f>
        <v>1686</v>
      </c>
      <c r="H441" s="60">
        <f>SUM(H442)</f>
        <v>1686</v>
      </c>
      <c r="I441" s="60">
        <f>SUM(I442)</f>
        <v>1686</v>
      </c>
    </row>
    <row r="442" spans="1:9" ht="94.5">
      <c r="A442" s="106" t="s">
        <v>1058</v>
      </c>
      <c r="B442" s="81" t="s">
        <v>253</v>
      </c>
      <c r="C442" s="91" t="s">
        <v>961</v>
      </c>
      <c r="D442" s="91" t="s">
        <v>962</v>
      </c>
      <c r="E442" s="109" t="s">
        <v>459</v>
      </c>
      <c r="F442" s="91" t="s">
        <v>1087</v>
      </c>
      <c r="G442" s="60">
        <v>1686</v>
      </c>
      <c r="H442" s="60">
        <v>1686</v>
      </c>
      <c r="I442" s="60">
        <v>1686</v>
      </c>
    </row>
    <row r="443" spans="1:9" ht="63">
      <c r="A443" s="87" t="s">
        <v>143</v>
      </c>
      <c r="B443" s="88" t="s">
        <v>253</v>
      </c>
      <c r="C443" s="89" t="s">
        <v>961</v>
      </c>
      <c r="D443" s="89" t="s">
        <v>965</v>
      </c>
      <c r="E443" s="143"/>
      <c r="F443" s="89"/>
      <c r="G443" s="92">
        <f>SUM(G444)</f>
        <v>33795.4</v>
      </c>
      <c r="H443" s="92">
        <f t="shared" ref="H443:I445" si="47">SUM(H444)</f>
        <v>33822.300000000003</v>
      </c>
      <c r="I443" s="92">
        <f t="shared" si="47"/>
        <v>33889.4</v>
      </c>
    </row>
    <row r="444" spans="1:9" ht="15.75">
      <c r="A444" s="62" t="s">
        <v>573</v>
      </c>
      <c r="B444" s="81" t="s">
        <v>253</v>
      </c>
      <c r="C444" s="91" t="s">
        <v>961</v>
      </c>
      <c r="D444" s="91" t="s">
        <v>965</v>
      </c>
      <c r="E444" s="139" t="s">
        <v>456</v>
      </c>
      <c r="F444" s="91"/>
      <c r="G444" s="60">
        <f>SUM(G445)</f>
        <v>33795.4</v>
      </c>
      <c r="H444" s="60">
        <f t="shared" si="47"/>
        <v>33822.300000000003</v>
      </c>
      <c r="I444" s="60">
        <f t="shared" si="47"/>
        <v>33889.4</v>
      </c>
    </row>
    <row r="445" spans="1:9" ht="15.75">
      <c r="A445" s="62" t="s">
        <v>564</v>
      </c>
      <c r="B445" s="81" t="s">
        <v>253</v>
      </c>
      <c r="C445" s="91" t="s">
        <v>961</v>
      </c>
      <c r="D445" s="91" t="s">
        <v>965</v>
      </c>
      <c r="E445" s="109" t="s">
        <v>457</v>
      </c>
      <c r="F445" s="91"/>
      <c r="G445" s="60">
        <f>SUM(G446)</f>
        <v>33795.4</v>
      </c>
      <c r="H445" s="60">
        <f t="shared" si="47"/>
        <v>33822.300000000003</v>
      </c>
      <c r="I445" s="60">
        <f t="shared" si="47"/>
        <v>33889.4</v>
      </c>
    </row>
    <row r="446" spans="1:9" ht="31.5">
      <c r="A446" s="59" t="s">
        <v>555</v>
      </c>
      <c r="B446" s="81" t="s">
        <v>253</v>
      </c>
      <c r="C446" s="91" t="s">
        <v>961</v>
      </c>
      <c r="D446" s="91" t="s">
        <v>965</v>
      </c>
      <c r="E446" s="109" t="s">
        <v>528</v>
      </c>
      <c r="F446" s="91"/>
      <c r="G446" s="60">
        <f>SUM(G447:G449)</f>
        <v>33795.4</v>
      </c>
      <c r="H446" s="60">
        <f>SUM(H447:H449)</f>
        <v>33822.300000000003</v>
      </c>
      <c r="I446" s="60">
        <f>SUM(I447:I449)</f>
        <v>33889.4</v>
      </c>
    </row>
    <row r="447" spans="1:9" ht="94.5">
      <c r="A447" s="59" t="s">
        <v>1058</v>
      </c>
      <c r="B447" s="81" t="s">
        <v>253</v>
      </c>
      <c r="C447" s="91" t="s">
        <v>961</v>
      </c>
      <c r="D447" s="91" t="s">
        <v>965</v>
      </c>
      <c r="E447" s="109" t="s">
        <v>528</v>
      </c>
      <c r="F447" s="91" t="s">
        <v>1087</v>
      </c>
      <c r="G447" s="53">
        <v>26073</v>
      </c>
      <c r="H447" s="53">
        <v>26073</v>
      </c>
      <c r="I447" s="53">
        <v>26073</v>
      </c>
    </row>
    <row r="448" spans="1:9" ht="31.5">
      <c r="A448" s="59" t="s">
        <v>1150</v>
      </c>
      <c r="B448" s="81" t="s">
        <v>253</v>
      </c>
      <c r="C448" s="91" t="s">
        <v>961</v>
      </c>
      <c r="D448" s="91" t="s">
        <v>965</v>
      </c>
      <c r="E448" s="109" t="s">
        <v>528</v>
      </c>
      <c r="F448" s="91" t="s">
        <v>1151</v>
      </c>
      <c r="G448" s="53">
        <v>7302.4</v>
      </c>
      <c r="H448" s="53">
        <v>7329.3</v>
      </c>
      <c r="I448" s="53">
        <v>7396.4</v>
      </c>
    </row>
    <row r="449" spans="1:9" ht="15.75">
      <c r="A449" s="59" t="s">
        <v>452</v>
      </c>
      <c r="B449" s="81" t="s">
        <v>253</v>
      </c>
      <c r="C449" s="91" t="s">
        <v>961</v>
      </c>
      <c r="D449" s="91" t="s">
        <v>965</v>
      </c>
      <c r="E449" s="109" t="s">
        <v>528</v>
      </c>
      <c r="F449" s="91" t="s">
        <v>453</v>
      </c>
      <c r="G449" s="53">
        <v>420</v>
      </c>
      <c r="H449" s="53">
        <v>420</v>
      </c>
      <c r="I449" s="53">
        <v>420</v>
      </c>
    </row>
    <row r="450" spans="1:9" ht="31.5">
      <c r="A450" s="87" t="s">
        <v>1243</v>
      </c>
      <c r="B450" s="88" t="s">
        <v>253</v>
      </c>
      <c r="C450" s="89" t="s">
        <v>961</v>
      </c>
      <c r="D450" s="89" t="s">
        <v>966</v>
      </c>
      <c r="E450" s="143"/>
      <c r="F450" s="89"/>
      <c r="G450" s="92">
        <f>SUM(G451)</f>
        <v>8.3000000000000007</v>
      </c>
      <c r="H450" s="92">
        <f t="shared" ref="H450:I453" si="48">SUM(H451)</f>
        <v>8.8000000000000007</v>
      </c>
      <c r="I450" s="92">
        <f t="shared" si="48"/>
        <v>49.8</v>
      </c>
    </row>
    <row r="451" spans="1:9" ht="15.75">
      <c r="A451" s="62" t="s">
        <v>573</v>
      </c>
      <c r="B451" s="81" t="s">
        <v>253</v>
      </c>
      <c r="C451" s="91" t="s">
        <v>961</v>
      </c>
      <c r="D451" s="91" t="s">
        <v>966</v>
      </c>
      <c r="E451" s="139" t="s">
        <v>456</v>
      </c>
      <c r="F451" s="89"/>
      <c r="G451" s="60">
        <f>SUM(G452)</f>
        <v>8.3000000000000007</v>
      </c>
      <c r="H451" s="60">
        <f t="shared" si="48"/>
        <v>8.8000000000000007</v>
      </c>
      <c r="I451" s="60">
        <f t="shared" si="48"/>
        <v>49.8</v>
      </c>
    </row>
    <row r="452" spans="1:9" ht="15.75">
      <c r="A452" s="62" t="s">
        <v>564</v>
      </c>
      <c r="B452" s="81" t="s">
        <v>253</v>
      </c>
      <c r="C452" s="91" t="s">
        <v>961</v>
      </c>
      <c r="D452" s="91" t="s">
        <v>966</v>
      </c>
      <c r="E452" s="109" t="s">
        <v>457</v>
      </c>
      <c r="F452" s="91"/>
      <c r="G452" s="53">
        <f>SUM(G453)</f>
        <v>8.3000000000000007</v>
      </c>
      <c r="H452" s="53">
        <f t="shared" si="48"/>
        <v>8.8000000000000007</v>
      </c>
      <c r="I452" s="53">
        <f t="shared" si="48"/>
        <v>49.8</v>
      </c>
    </row>
    <row r="453" spans="1:9" ht="78.75">
      <c r="A453" s="62" t="s">
        <v>230</v>
      </c>
      <c r="B453" s="81" t="s">
        <v>253</v>
      </c>
      <c r="C453" s="91" t="s">
        <v>961</v>
      </c>
      <c r="D453" s="91" t="s">
        <v>966</v>
      </c>
      <c r="E453" s="109" t="s">
        <v>841</v>
      </c>
      <c r="F453" s="91"/>
      <c r="G453" s="60">
        <f>SUM(G454)</f>
        <v>8.3000000000000007</v>
      </c>
      <c r="H453" s="60">
        <f t="shared" si="48"/>
        <v>8.8000000000000007</v>
      </c>
      <c r="I453" s="60">
        <f t="shared" si="48"/>
        <v>49.8</v>
      </c>
    </row>
    <row r="454" spans="1:9" ht="31.5">
      <c r="A454" s="59" t="s">
        <v>1059</v>
      </c>
      <c r="B454" s="81" t="s">
        <v>253</v>
      </c>
      <c r="C454" s="91" t="s">
        <v>961</v>
      </c>
      <c r="D454" s="91" t="s">
        <v>966</v>
      </c>
      <c r="E454" s="109" t="s">
        <v>841</v>
      </c>
      <c r="F454" s="91" t="s">
        <v>1060</v>
      </c>
      <c r="G454" s="53">
        <v>8.3000000000000007</v>
      </c>
      <c r="H454" s="53">
        <v>8.8000000000000007</v>
      </c>
      <c r="I454" s="53">
        <v>49.8</v>
      </c>
    </row>
    <row r="455" spans="1:9" ht="15.75">
      <c r="A455" s="87" t="s">
        <v>970</v>
      </c>
      <c r="B455" s="81" t="s">
        <v>253</v>
      </c>
      <c r="C455" s="89" t="s">
        <v>961</v>
      </c>
      <c r="D455" s="89" t="s">
        <v>161</v>
      </c>
      <c r="E455" s="143"/>
      <c r="F455" s="89"/>
      <c r="G455" s="92">
        <f>SUM(G456+G461+G490+G465+G474+G478++G482+G486)</f>
        <v>14316.000000000002</v>
      </c>
      <c r="H455" s="92">
        <f>SUM(H456+H461+H490+H465+H474+H478++H482+H486)</f>
        <v>2368.1</v>
      </c>
      <c r="I455" s="92">
        <f>SUM(I456+I461+I490+I465+I474+I478++I482+I486)</f>
        <v>2368.1</v>
      </c>
    </row>
    <row r="456" spans="1:9" ht="47.25">
      <c r="A456" s="59" t="s">
        <v>1262</v>
      </c>
      <c r="B456" s="81" t="s">
        <v>253</v>
      </c>
      <c r="C456" s="91" t="s">
        <v>961</v>
      </c>
      <c r="D456" s="91" t="s">
        <v>161</v>
      </c>
      <c r="E456" s="139" t="s">
        <v>892</v>
      </c>
      <c r="F456" s="89"/>
      <c r="G456" s="60">
        <f t="shared" ref="G456:I458" si="49">SUM(G457)</f>
        <v>593.9</v>
      </c>
      <c r="H456" s="60">
        <f t="shared" si="49"/>
        <v>593.9</v>
      </c>
      <c r="I456" s="60">
        <f t="shared" si="49"/>
        <v>593.9</v>
      </c>
    </row>
    <row r="457" spans="1:9" ht="47.25">
      <c r="A457" s="59" t="s">
        <v>1311</v>
      </c>
      <c r="B457" s="81" t="s">
        <v>253</v>
      </c>
      <c r="C457" s="91" t="s">
        <v>961</v>
      </c>
      <c r="D457" s="91" t="s">
        <v>161</v>
      </c>
      <c r="E457" s="109" t="s">
        <v>1312</v>
      </c>
      <c r="F457" s="89"/>
      <c r="G457" s="60">
        <f t="shared" si="49"/>
        <v>593.9</v>
      </c>
      <c r="H457" s="60">
        <f t="shared" si="49"/>
        <v>593.9</v>
      </c>
      <c r="I457" s="60">
        <f t="shared" si="49"/>
        <v>593.9</v>
      </c>
    </row>
    <row r="458" spans="1:9" ht="15.75">
      <c r="A458" s="62" t="s">
        <v>564</v>
      </c>
      <c r="B458" s="81" t="s">
        <v>253</v>
      </c>
      <c r="C458" s="91" t="s">
        <v>961</v>
      </c>
      <c r="D458" s="91" t="s">
        <v>161</v>
      </c>
      <c r="E458" s="109" t="s">
        <v>1315</v>
      </c>
      <c r="F458" s="89"/>
      <c r="G458" s="60">
        <f t="shared" si="49"/>
        <v>593.9</v>
      </c>
      <c r="H458" s="60">
        <f t="shared" si="49"/>
        <v>593.9</v>
      </c>
      <c r="I458" s="60">
        <f t="shared" si="49"/>
        <v>593.9</v>
      </c>
    </row>
    <row r="459" spans="1:9" ht="31.5">
      <c r="A459" s="62" t="s">
        <v>448</v>
      </c>
      <c r="B459" s="81" t="s">
        <v>253</v>
      </c>
      <c r="C459" s="91" t="s">
        <v>961</v>
      </c>
      <c r="D459" s="91" t="s">
        <v>161</v>
      </c>
      <c r="E459" s="109" t="s">
        <v>1316</v>
      </c>
      <c r="F459" s="89"/>
      <c r="G459" s="53">
        <f>SUM(G460:G460)</f>
        <v>593.9</v>
      </c>
      <c r="H459" s="53">
        <f>SUM(H460:H460)</f>
        <v>593.9</v>
      </c>
      <c r="I459" s="53">
        <f>SUM(I460:I460)</f>
        <v>593.9</v>
      </c>
    </row>
    <row r="460" spans="1:9" ht="94.5">
      <c r="A460" s="59" t="s">
        <v>1058</v>
      </c>
      <c r="B460" s="81" t="s">
        <v>253</v>
      </c>
      <c r="C460" s="91" t="s">
        <v>961</v>
      </c>
      <c r="D460" s="91" t="s">
        <v>161</v>
      </c>
      <c r="E460" s="109" t="s">
        <v>1316</v>
      </c>
      <c r="F460" s="91" t="s">
        <v>1087</v>
      </c>
      <c r="G460" s="60">
        <v>593.9</v>
      </c>
      <c r="H460" s="60">
        <v>593.9</v>
      </c>
      <c r="I460" s="60">
        <v>593.9</v>
      </c>
    </row>
    <row r="461" spans="1:9" ht="47.25">
      <c r="A461" s="107" t="s">
        <v>288</v>
      </c>
      <c r="B461" s="81" t="s">
        <v>253</v>
      </c>
      <c r="C461" s="91" t="s">
        <v>961</v>
      </c>
      <c r="D461" s="91" t="s">
        <v>161</v>
      </c>
      <c r="E461" s="139" t="s">
        <v>289</v>
      </c>
      <c r="F461" s="91"/>
      <c r="G461" s="53">
        <f>SUM(G462)</f>
        <v>30</v>
      </c>
      <c r="H461" s="53">
        <f>SUM(H462)</f>
        <v>0</v>
      </c>
      <c r="I461" s="53">
        <f>SUM(I462)</f>
        <v>0</v>
      </c>
    </row>
    <row r="462" spans="1:9" ht="15.75">
      <c r="A462" s="57" t="s">
        <v>564</v>
      </c>
      <c r="B462" s="81" t="s">
        <v>253</v>
      </c>
      <c r="C462" s="91" t="s">
        <v>961</v>
      </c>
      <c r="D462" s="91" t="s">
        <v>161</v>
      </c>
      <c r="E462" s="109" t="s">
        <v>290</v>
      </c>
      <c r="F462" s="91"/>
      <c r="G462" s="53">
        <f>SUM(G463:G463)</f>
        <v>30</v>
      </c>
      <c r="H462" s="53">
        <f>SUM(H463:H463)</f>
        <v>0</v>
      </c>
      <c r="I462" s="53">
        <f>SUM(I463:I463)</f>
        <v>0</v>
      </c>
    </row>
    <row r="463" spans="1:9" ht="47.25">
      <c r="A463" s="57" t="s">
        <v>291</v>
      </c>
      <c r="B463" s="81" t="s">
        <v>253</v>
      </c>
      <c r="C463" s="91" t="s">
        <v>961</v>
      </c>
      <c r="D463" s="91" t="s">
        <v>161</v>
      </c>
      <c r="E463" s="109" t="s">
        <v>292</v>
      </c>
      <c r="F463" s="91"/>
      <c r="G463" s="53">
        <f>SUM(G464)</f>
        <v>30</v>
      </c>
      <c r="H463" s="53">
        <f>SUM(H464)</f>
        <v>0</v>
      </c>
      <c r="I463" s="53">
        <f>SUM(I464)</f>
        <v>0</v>
      </c>
    </row>
    <row r="464" spans="1:9" ht="31.5">
      <c r="A464" s="50" t="s">
        <v>1150</v>
      </c>
      <c r="B464" s="81" t="s">
        <v>253</v>
      </c>
      <c r="C464" s="91" t="s">
        <v>961</v>
      </c>
      <c r="D464" s="91" t="s">
        <v>161</v>
      </c>
      <c r="E464" s="109" t="s">
        <v>292</v>
      </c>
      <c r="F464" s="91" t="s">
        <v>1151</v>
      </c>
      <c r="G464" s="53">
        <v>30</v>
      </c>
      <c r="H464" s="53"/>
      <c r="I464" s="53"/>
    </row>
    <row r="465" spans="1:9" ht="47.25">
      <c r="A465" s="54" t="s">
        <v>1077</v>
      </c>
      <c r="B465" s="81" t="s">
        <v>253</v>
      </c>
      <c r="C465" s="51" t="s">
        <v>961</v>
      </c>
      <c r="D465" s="51" t="s">
        <v>161</v>
      </c>
      <c r="E465" s="139" t="s">
        <v>315</v>
      </c>
      <c r="F465" s="91"/>
      <c r="G465" s="53">
        <f>SUM(G466+G470)</f>
        <v>9311.2000000000007</v>
      </c>
      <c r="H465" s="53">
        <f>SUM(H466+H470)</f>
        <v>0</v>
      </c>
      <c r="I465" s="53">
        <f>SUM(I466+I470)</f>
        <v>0</v>
      </c>
    </row>
    <row r="466" spans="1:9" ht="110.25">
      <c r="A466" s="50" t="s">
        <v>38</v>
      </c>
      <c r="B466" s="81" t="s">
        <v>253</v>
      </c>
      <c r="C466" s="51" t="s">
        <v>961</v>
      </c>
      <c r="D466" s="51" t="s">
        <v>161</v>
      </c>
      <c r="E466" s="109" t="s">
        <v>102</v>
      </c>
      <c r="F466" s="91"/>
      <c r="G466" s="53">
        <f>SUM(G467)</f>
        <v>9281.2000000000007</v>
      </c>
      <c r="H466" s="53">
        <f t="shared" ref="H466:I468" si="50">SUM(H467)</f>
        <v>0</v>
      </c>
      <c r="I466" s="53">
        <f t="shared" si="50"/>
        <v>0</v>
      </c>
    </row>
    <row r="467" spans="1:9" ht="47.25">
      <c r="A467" s="57" t="s">
        <v>1024</v>
      </c>
      <c r="B467" s="81" t="s">
        <v>253</v>
      </c>
      <c r="C467" s="51" t="s">
        <v>961</v>
      </c>
      <c r="D467" s="51" t="s">
        <v>161</v>
      </c>
      <c r="E467" s="109" t="s">
        <v>941</v>
      </c>
      <c r="F467" s="91"/>
      <c r="G467" s="53">
        <f>SUM(G468)</f>
        <v>9281.2000000000007</v>
      </c>
      <c r="H467" s="53">
        <f t="shared" si="50"/>
        <v>0</v>
      </c>
      <c r="I467" s="53">
        <f t="shared" si="50"/>
        <v>0</v>
      </c>
    </row>
    <row r="468" spans="1:9" ht="47.25">
      <c r="A468" s="50" t="s">
        <v>1335</v>
      </c>
      <c r="B468" s="81" t="s">
        <v>253</v>
      </c>
      <c r="C468" s="51" t="s">
        <v>961</v>
      </c>
      <c r="D468" s="51" t="s">
        <v>161</v>
      </c>
      <c r="E468" s="109" t="s">
        <v>942</v>
      </c>
      <c r="F468" s="91"/>
      <c r="G468" s="53">
        <f>SUM(G469)</f>
        <v>9281.2000000000007</v>
      </c>
      <c r="H468" s="53">
        <f t="shared" si="50"/>
        <v>0</v>
      </c>
      <c r="I468" s="53">
        <f t="shared" si="50"/>
        <v>0</v>
      </c>
    </row>
    <row r="469" spans="1:9" ht="47.25">
      <c r="A469" s="56" t="s">
        <v>42</v>
      </c>
      <c r="B469" s="81" t="s">
        <v>253</v>
      </c>
      <c r="C469" s="51" t="s">
        <v>961</v>
      </c>
      <c r="D469" s="51" t="s">
        <v>161</v>
      </c>
      <c r="E469" s="109" t="s">
        <v>942</v>
      </c>
      <c r="F469" s="91" t="s">
        <v>147</v>
      </c>
      <c r="G469" s="53">
        <v>9281.2000000000007</v>
      </c>
      <c r="H469" s="53"/>
      <c r="I469" s="53"/>
    </row>
    <row r="470" spans="1:9" ht="39" customHeight="1">
      <c r="A470" s="107" t="s">
        <v>1075</v>
      </c>
      <c r="B470" s="81" t="s">
        <v>253</v>
      </c>
      <c r="C470" s="51" t="s">
        <v>961</v>
      </c>
      <c r="D470" s="51" t="s">
        <v>161</v>
      </c>
      <c r="E470" s="139" t="s">
        <v>103</v>
      </c>
      <c r="F470" s="91"/>
      <c r="G470" s="53">
        <f>SUM(G471)</f>
        <v>30</v>
      </c>
      <c r="H470" s="53">
        <f>SUM(H471)</f>
        <v>0</v>
      </c>
      <c r="I470" s="53">
        <f>SUM(I471)</f>
        <v>0</v>
      </c>
    </row>
    <row r="471" spans="1:9" ht="31.5">
      <c r="A471" s="54" t="s">
        <v>426</v>
      </c>
      <c r="B471" s="81" t="s">
        <v>253</v>
      </c>
      <c r="C471" s="51" t="s">
        <v>961</v>
      </c>
      <c r="D471" s="51" t="s">
        <v>161</v>
      </c>
      <c r="E471" s="109" t="s">
        <v>104</v>
      </c>
      <c r="F471" s="91"/>
      <c r="G471" s="53">
        <f>SUM(G472:G472)</f>
        <v>30</v>
      </c>
      <c r="H471" s="53">
        <f>SUM(H472:H472)</f>
        <v>0</v>
      </c>
      <c r="I471" s="53">
        <f>SUM(I472:I472)</f>
        <v>0</v>
      </c>
    </row>
    <row r="472" spans="1:9" ht="31.5">
      <c r="A472" s="50" t="s">
        <v>1217</v>
      </c>
      <c r="B472" s="81" t="s">
        <v>253</v>
      </c>
      <c r="C472" s="51" t="s">
        <v>961</v>
      </c>
      <c r="D472" s="51" t="s">
        <v>161</v>
      </c>
      <c r="E472" s="109" t="s">
        <v>214</v>
      </c>
      <c r="F472" s="91"/>
      <c r="G472" s="53">
        <f>SUM(G473)</f>
        <v>30</v>
      </c>
      <c r="H472" s="53">
        <f>SUM(H473)</f>
        <v>0</v>
      </c>
      <c r="I472" s="53">
        <f>SUM(I473)</f>
        <v>0</v>
      </c>
    </row>
    <row r="473" spans="1:9" ht="31.5">
      <c r="A473" s="50" t="s">
        <v>1150</v>
      </c>
      <c r="B473" s="81" t="s">
        <v>253</v>
      </c>
      <c r="C473" s="51" t="s">
        <v>961</v>
      </c>
      <c r="D473" s="51" t="s">
        <v>161</v>
      </c>
      <c r="E473" s="109" t="s">
        <v>214</v>
      </c>
      <c r="F473" s="91" t="s">
        <v>1151</v>
      </c>
      <c r="G473" s="53">
        <v>30</v>
      </c>
      <c r="H473" s="53"/>
      <c r="I473" s="53"/>
    </row>
    <row r="474" spans="1:9" ht="63">
      <c r="A474" s="107" t="s">
        <v>1074</v>
      </c>
      <c r="B474" s="81" t="s">
        <v>253</v>
      </c>
      <c r="C474" s="51" t="s">
        <v>961</v>
      </c>
      <c r="D474" s="51" t="s">
        <v>161</v>
      </c>
      <c r="E474" s="139" t="s">
        <v>120</v>
      </c>
      <c r="F474" s="91"/>
      <c r="G474" s="53">
        <f>SUM(G475)</f>
        <v>40</v>
      </c>
      <c r="H474" s="53">
        <f>SUM(H475)</f>
        <v>0</v>
      </c>
      <c r="I474" s="53">
        <f>SUM(I475)</f>
        <v>0</v>
      </c>
    </row>
    <row r="475" spans="1:9" ht="31.5">
      <c r="A475" s="54" t="s">
        <v>426</v>
      </c>
      <c r="B475" s="81" t="s">
        <v>253</v>
      </c>
      <c r="C475" s="51" t="s">
        <v>961</v>
      </c>
      <c r="D475" s="51" t="s">
        <v>161</v>
      </c>
      <c r="E475" s="109" t="s">
        <v>121</v>
      </c>
      <c r="F475" s="91"/>
      <c r="G475" s="53">
        <f>SUM(G476:G476)</f>
        <v>40</v>
      </c>
      <c r="H475" s="53">
        <f>SUM(H476:H476)</f>
        <v>0</v>
      </c>
      <c r="I475" s="53">
        <f>SUM(I476:I476)</f>
        <v>0</v>
      </c>
    </row>
    <row r="476" spans="1:9" ht="31.5">
      <c r="A476" s="50" t="s">
        <v>1217</v>
      </c>
      <c r="B476" s="81" t="s">
        <v>253</v>
      </c>
      <c r="C476" s="51" t="s">
        <v>961</v>
      </c>
      <c r="D476" s="51" t="s">
        <v>161</v>
      </c>
      <c r="E476" s="109" t="s">
        <v>122</v>
      </c>
      <c r="F476" s="91"/>
      <c r="G476" s="53">
        <f>SUM(G477)</f>
        <v>40</v>
      </c>
      <c r="H476" s="53">
        <f>SUM(H477)</f>
        <v>0</v>
      </c>
      <c r="I476" s="53">
        <f>SUM(I477)</f>
        <v>0</v>
      </c>
    </row>
    <row r="477" spans="1:9" ht="31.5">
      <c r="A477" s="50" t="s">
        <v>1150</v>
      </c>
      <c r="B477" s="81" t="s">
        <v>253</v>
      </c>
      <c r="C477" s="51" t="s">
        <v>961</v>
      </c>
      <c r="D477" s="51" t="s">
        <v>161</v>
      </c>
      <c r="E477" s="109" t="s">
        <v>122</v>
      </c>
      <c r="F477" s="91" t="s">
        <v>1151</v>
      </c>
      <c r="G477" s="53">
        <v>40</v>
      </c>
      <c r="H477" s="53"/>
      <c r="I477" s="53"/>
    </row>
    <row r="478" spans="1:9" ht="63">
      <c r="A478" s="59" t="s">
        <v>544</v>
      </c>
      <c r="B478" s="81" t="s">
        <v>253</v>
      </c>
      <c r="C478" s="51" t="s">
        <v>961</v>
      </c>
      <c r="D478" s="51" t="s">
        <v>161</v>
      </c>
      <c r="E478" s="139" t="s">
        <v>123</v>
      </c>
      <c r="F478" s="91"/>
      <c r="G478" s="60">
        <f>SUM(G479)</f>
        <v>150</v>
      </c>
      <c r="H478" s="60">
        <f>SUM(H479)</f>
        <v>0</v>
      </c>
      <c r="I478" s="60">
        <f>SUM(I479)</f>
        <v>0</v>
      </c>
    </row>
    <row r="479" spans="1:9" ht="31.5">
      <c r="A479" s="54" t="s">
        <v>426</v>
      </c>
      <c r="B479" s="81" t="s">
        <v>253</v>
      </c>
      <c r="C479" s="51" t="s">
        <v>961</v>
      </c>
      <c r="D479" s="51" t="s">
        <v>161</v>
      </c>
      <c r="E479" s="109" t="s">
        <v>124</v>
      </c>
      <c r="F479" s="91"/>
      <c r="G479" s="60">
        <f t="shared" ref="G479:I480" si="51">SUM(G480)</f>
        <v>150</v>
      </c>
      <c r="H479" s="60">
        <f t="shared" si="51"/>
        <v>0</v>
      </c>
      <c r="I479" s="60">
        <f t="shared" si="51"/>
        <v>0</v>
      </c>
    </row>
    <row r="480" spans="1:9" ht="31.5">
      <c r="A480" s="50" t="s">
        <v>1048</v>
      </c>
      <c r="B480" s="81" t="s">
        <v>253</v>
      </c>
      <c r="C480" s="51" t="s">
        <v>961</v>
      </c>
      <c r="D480" s="51" t="s">
        <v>161</v>
      </c>
      <c r="E480" s="109" t="s">
        <v>1049</v>
      </c>
      <c r="F480" s="91"/>
      <c r="G480" s="53">
        <f>SUM(G481)</f>
        <v>150</v>
      </c>
      <c r="H480" s="53">
        <f t="shared" si="51"/>
        <v>0</v>
      </c>
      <c r="I480" s="53">
        <f t="shared" si="51"/>
        <v>0</v>
      </c>
    </row>
    <row r="481" spans="1:9" ht="31.5">
      <c r="A481" s="50" t="s">
        <v>1150</v>
      </c>
      <c r="B481" s="81" t="s">
        <v>253</v>
      </c>
      <c r="C481" s="51" t="s">
        <v>961</v>
      </c>
      <c r="D481" s="51" t="s">
        <v>161</v>
      </c>
      <c r="E481" s="109" t="s">
        <v>1049</v>
      </c>
      <c r="F481" s="91" t="s">
        <v>1151</v>
      </c>
      <c r="G481" s="53">
        <v>150</v>
      </c>
      <c r="H481" s="53"/>
      <c r="I481" s="53"/>
    </row>
    <row r="482" spans="1:9" ht="94.5">
      <c r="A482" s="107" t="s">
        <v>1282</v>
      </c>
      <c r="B482" s="81" t="s">
        <v>253</v>
      </c>
      <c r="C482" s="51" t="s">
        <v>961</v>
      </c>
      <c r="D482" s="51" t="s">
        <v>161</v>
      </c>
      <c r="E482" s="181" t="s">
        <v>640</v>
      </c>
      <c r="F482" s="91"/>
      <c r="G482" s="53">
        <f>SUM(G483)</f>
        <v>1716.7</v>
      </c>
      <c r="H482" s="53">
        <f>SUM(H483)</f>
        <v>0</v>
      </c>
      <c r="I482" s="53">
        <f>SUM(I483)</f>
        <v>0</v>
      </c>
    </row>
    <row r="483" spans="1:9" ht="31.5">
      <c r="A483" s="54" t="s">
        <v>426</v>
      </c>
      <c r="B483" s="81" t="s">
        <v>253</v>
      </c>
      <c r="C483" s="51" t="s">
        <v>961</v>
      </c>
      <c r="D483" s="51" t="s">
        <v>161</v>
      </c>
      <c r="E483" s="181" t="s">
        <v>641</v>
      </c>
      <c r="F483" s="91"/>
      <c r="G483" s="53">
        <f>SUM(G484:G484)</f>
        <v>1716.7</v>
      </c>
      <c r="H483" s="53">
        <f>SUM(H484:H484)</f>
        <v>0</v>
      </c>
      <c r="I483" s="53">
        <f>SUM(I484:I484)</f>
        <v>0</v>
      </c>
    </row>
    <row r="484" spans="1:9" ht="78.75">
      <c r="A484" s="50" t="s">
        <v>1283</v>
      </c>
      <c r="B484" s="81" t="s">
        <v>253</v>
      </c>
      <c r="C484" s="51" t="s">
        <v>961</v>
      </c>
      <c r="D484" s="51" t="s">
        <v>161</v>
      </c>
      <c r="E484" s="181" t="s">
        <v>1303</v>
      </c>
      <c r="F484" s="91"/>
      <c r="G484" s="53">
        <f>SUM(G485)</f>
        <v>1716.7</v>
      </c>
      <c r="H484" s="53">
        <f>SUM(H485)</f>
        <v>0</v>
      </c>
      <c r="I484" s="53">
        <f>SUM(I485)</f>
        <v>0</v>
      </c>
    </row>
    <row r="485" spans="1:9" ht="31.5">
      <c r="A485" s="50" t="s">
        <v>1150</v>
      </c>
      <c r="B485" s="81" t="s">
        <v>253</v>
      </c>
      <c r="C485" s="51" t="s">
        <v>961</v>
      </c>
      <c r="D485" s="51" t="s">
        <v>161</v>
      </c>
      <c r="E485" s="181" t="s">
        <v>1303</v>
      </c>
      <c r="F485" s="91" t="s">
        <v>1151</v>
      </c>
      <c r="G485" s="60">
        <v>1716.7</v>
      </c>
      <c r="H485" s="53"/>
      <c r="I485" s="53"/>
    </row>
    <row r="486" spans="1:9" ht="47.25">
      <c r="A486" s="59" t="s">
        <v>1053</v>
      </c>
      <c r="B486" s="81" t="s">
        <v>253</v>
      </c>
      <c r="C486" s="91" t="s">
        <v>961</v>
      </c>
      <c r="D486" s="91" t="s">
        <v>161</v>
      </c>
      <c r="E486" s="139" t="s">
        <v>545</v>
      </c>
      <c r="F486" s="91"/>
      <c r="G486" s="53">
        <f t="shared" ref="G486:I488" si="52">SUM(G487)</f>
        <v>40</v>
      </c>
      <c r="H486" s="53">
        <f t="shared" si="52"/>
        <v>0</v>
      </c>
      <c r="I486" s="53">
        <f t="shared" si="52"/>
        <v>0</v>
      </c>
    </row>
    <row r="487" spans="1:9" ht="31.5">
      <c r="A487" s="54" t="s">
        <v>426</v>
      </c>
      <c r="B487" s="81" t="s">
        <v>253</v>
      </c>
      <c r="C487" s="51" t="s">
        <v>961</v>
      </c>
      <c r="D487" s="51" t="s">
        <v>161</v>
      </c>
      <c r="E487" s="109" t="s">
        <v>546</v>
      </c>
      <c r="F487" s="91"/>
      <c r="G487" s="53">
        <f t="shared" si="52"/>
        <v>40</v>
      </c>
      <c r="H487" s="53">
        <f t="shared" si="52"/>
        <v>0</v>
      </c>
      <c r="I487" s="53">
        <f t="shared" si="52"/>
        <v>0</v>
      </c>
    </row>
    <row r="488" spans="1:9" ht="31.5">
      <c r="A488" s="50" t="s">
        <v>1055</v>
      </c>
      <c r="B488" s="81" t="s">
        <v>253</v>
      </c>
      <c r="C488" s="51" t="s">
        <v>961</v>
      </c>
      <c r="D488" s="51" t="s">
        <v>161</v>
      </c>
      <c r="E488" s="109" t="s">
        <v>1050</v>
      </c>
      <c r="F488" s="91"/>
      <c r="G488" s="53">
        <f>SUM(G489)</f>
        <v>40</v>
      </c>
      <c r="H488" s="53">
        <f t="shared" si="52"/>
        <v>0</v>
      </c>
      <c r="I488" s="53">
        <f t="shared" si="52"/>
        <v>0</v>
      </c>
    </row>
    <row r="489" spans="1:9" ht="31.5">
      <c r="A489" s="50" t="s">
        <v>1150</v>
      </c>
      <c r="B489" s="81" t="s">
        <v>253</v>
      </c>
      <c r="C489" s="51" t="s">
        <v>961</v>
      </c>
      <c r="D489" s="51" t="s">
        <v>161</v>
      </c>
      <c r="E489" s="109" t="s">
        <v>1050</v>
      </c>
      <c r="F489" s="91" t="s">
        <v>1151</v>
      </c>
      <c r="G489" s="53">
        <v>40</v>
      </c>
      <c r="H489" s="53"/>
      <c r="I489" s="53"/>
    </row>
    <row r="490" spans="1:9" ht="15.75">
      <c r="A490" s="62" t="s">
        <v>573</v>
      </c>
      <c r="B490" s="81" t="s">
        <v>253</v>
      </c>
      <c r="C490" s="91" t="s">
        <v>961</v>
      </c>
      <c r="D490" s="91" t="s">
        <v>161</v>
      </c>
      <c r="E490" s="139" t="s">
        <v>456</v>
      </c>
      <c r="F490" s="89"/>
      <c r="G490" s="60">
        <f>SUM(G491+G502)</f>
        <v>2434.1999999999998</v>
      </c>
      <c r="H490" s="60">
        <f>SUM(H491+H502)</f>
        <v>1774.2</v>
      </c>
      <c r="I490" s="60">
        <f>SUM(I491+I502)</f>
        <v>1774.2</v>
      </c>
    </row>
    <row r="491" spans="1:9" ht="15.75">
      <c r="A491" s="62" t="s">
        <v>564</v>
      </c>
      <c r="B491" s="81" t="s">
        <v>253</v>
      </c>
      <c r="C491" s="91" t="s">
        <v>961</v>
      </c>
      <c r="D491" s="91" t="s">
        <v>161</v>
      </c>
      <c r="E491" s="109" t="s">
        <v>457</v>
      </c>
      <c r="F491" s="91"/>
      <c r="G491" s="53">
        <f>SUM(G492+G497+G500)</f>
        <v>1774.2</v>
      </c>
      <c r="H491" s="53">
        <f>SUM(H492+H497+H500)</f>
        <v>1774.2</v>
      </c>
      <c r="I491" s="53">
        <f>SUM(I492+I497+I500)</f>
        <v>1774.2</v>
      </c>
    </row>
    <row r="492" spans="1:9" ht="31.5">
      <c r="A492" s="59" t="s">
        <v>1336</v>
      </c>
      <c r="B492" s="81" t="s">
        <v>253</v>
      </c>
      <c r="C492" s="91" t="s">
        <v>961</v>
      </c>
      <c r="D492" s="91" t="s">
        <v>161</v>
      </c>
      <c r="E492" s="140" t="s">
        <v>551</v>
      </c>
      <c r="F492" s="89"/>
      <c r="G492" s="92">
        <f>SUM(G493+G495)</f>
        <v>575</v>
      </c>
      <c r="H492" s="92">
        <f>SUM(H493+H495)</f>
        <v>575</v>
      </c>
      <c r="I492" s="92">
        <f>SUM(I493+I495)</f>
        <v>575</v>
      </c>
    </row>
    <row r="493" spans="1:9" ht="31.5">
      <c r="A493" s="59" t="s">
        <v>341</v>
      </c>
      <c r="B493" s="81" t="s">
        <v>253</v>
      </c>
      <c r="C493" s="91" t="s">
        <v>961</v>
      </c>
      <c r="D493" s="91" t="s">
        <v>161</v>
      </c>
      <c r="E493" s="140" t="s">
        <v>552</v>
      </c>
      <c r="F493" s="91"/>
      <c r="G493" s="60">
        <f>SUM(G494)</f>
        <v>225</v>
      </c>
      <c r="H493" s="60">
        <f>SUM(H494)</f>
        <v>225</v>
      </c>
      <c r="I493" s="60">
        <f>SUM(I494)</f>
        <v>225</v>
      </c>
    </row>
    <row r="494" spans="1:9" ht="31.5">
      <c r="A494" s="59" t="s">
        <v>1059</v>
      </c>
      <c r="B494" s="81" t="s">
        <v>253</v>
      </c>
      <c r="C494" s="91" t="s">
        <v>961</v>
      </c>
      <c r="D494" s="91" t="s">
        <v>161</v>
      </c>
      <c r="E494" s="140" t="s">
        <v>552</v>
      </c>
      <c r="F494" s="91" t="s">
        <v>1060</v>
      </c>
      <c r="G494" s="60">
        <v>225</v>
      </c>
      <c r="H494" s="60">
        <v>225</v>
      </c>
      <c r="I494" s="60">
        <v>225</v>
      </c>
    </row>
    <row r="495" spans="1:9" ht="31.5">
      <c r="A495" s="59" t="s">
        <v>365</v>
      </c>
      <c r="B495" s="81" t="s">
        <v>253</v>
      </c>
      <c r="C495" s="91" t="s">
        <v>961</v>
      </c>
      <c r="D495" s="91" t="s">
        <v>161</v>
      </c>
      <c r="E495" s="140" t="s">
        <v>554</v>
      </c>
      <c r="F495" s="91"/>
      <c r="G495" s="60">
        <f>SUM(G496:G496)</f>
        <v>350</v>
      </c>
      <c r="H495" s="60">
        <f>SUM(H496:H496)</f>
        <v>350</v>
      </c>
      <c r="I495" s="60">
        <f>SUM(I496:I496)</f>
        <v>350</v>
      </c>
    </row>
    <row r="496" spans="1:9" ht="31.5">
      <c r="A496" s="50" t="s">
        <v>1150</v>
      </c>
      <c r="B496" s="81" t="s">
        <v>253</v>
      </c>
      <c r="C496" s="91" t="s">
        <v>961</v>
      </c>
      <c r="D496" s="91" t="s">
        <v>161</v>
      </c>
      <c r="E496" s="140" t="s">
        <v>554</v>
      </c>
      <c r="F496" s="91" t="s">
        <v>1151</v>
      </c>
      <c r="G496" s="60">
        <v>350</v>
      </c>
      <c r="H496" s="60">
        <v>350</v>
      </c>
      <c r="I496" s="60">
        <v>350</v>
      </c>
    </row>
    <row r="497" spans="1:9" ht="369" customHeight="1">
      <c r="A497" s="187" t="s">
        <v>1239</v>
      </c>
      <c r="B497" s="81" t="s">
        <v>253</v>
      </c>
      <c r="C497" s="91" t="s">
        <v>961</v>
      </c>
      <c r="D497" s="91" t="s">
        <v>161</v>
      </c>
      <c r="E497" s="109" t="s">
        <v>1304</v>
      </c>
      <c r="F497" s="91"/>
      <c r="G497" s="60">
        <f>SUM(G498:G499)</f>
        <v>111</v>
      </c>
      <c r="H497" s="60">
        <f>SUM(H498:H499)</f>
        <v>111</v>
      </c>
      <c r="I497" s="60">
        <f>SUM(I498:I499)</f>
        <v>111</v>
      </c>
    </row>
    <row r="498" spans="1:9" ht="94.5">
      <c r="A498" s="59" t="s">
        <v>1058</v>
      </c>
      <c r="B498" s="81" t="s">
        <v>253</v>
      </c>
      <c r="C498" s="91" t="s">
        <v>961</v>
      </c>
      <c r="D498" s="91" t="s">
        <v>161</v>
      </c>
      <c r="E498" s="109" t="s">
        <v>1304</v>
      </c>
      <c r="F498" s="91" t="s">
        <v>1087</v>
      </c>
      <c r="G498" s="53">
        <v>82</v>
      </c>
      <c r="H498" s="53">
        <v>82</v>
      </c>
      <c r="I498" s="53">
        <v>82</v>
      </c>
    </row>
    <row r="499" spans="1:9" ht="31.5">
      <c r="A499" s="59" t="s">
        <v>1150</v>
      </c>
      <c r="B499" s="81" t="s">
        <v>253</v>
      </c>
      <c r="C499" s="91" t="s">
        <v>961</v>
      </c>
      <c r="D499" s="91" t="s">
        <v>161</v>
      </c>
      <c r="E499" s="109" t="s">
        <v>1304</v>
      </c>
      <c r="F499" s="91" t="s">
        <v>1151</v>
      </c>
      <c r="G499" s="53">
        <v>29</v>
      </c>
      <c r="H499" s="53">
        <v>29</v>
      </c>
      <c r="I499" s="53">
        <v>29</v>
      </c>
    </row>
    <row r="500" spans="1:9" ht="63">
      <c r="A500" s="62" t="s">
        <v>1105</v>
      </c>
      <c r="B500" s="81" t="s">
        <v>253</v>
      </c>
      <c r="C500" s="91" t="s">
        <v>961</v>
      </c>
      <c r="D500" s="91" t="s">
        <v>161</v>
      </c>
      <c r="E500" s="109" t="s">
        <v>1082</v>
      </c>
      <c r="F500" s="91"/>
      <c r="G500" s="60">
        <f>SUM(G501)</f>
        <v>1088.2</v>
      </c>
      <c r="H500" s="60">
        <f>SUM(H501)</f>
        <v>1088.2</v>
      </c>
      <c r="I500" s="60">
        <f>SUM(I501)</f>
        <v>1088.2</v>
      </c>
    </row>
    <row r="501" spans="1:9" ht="31.5">
      <c r="A501" s="59" t="s">
        <v>1150</v>
      </c>
      <c r="B501" s="81" t="s">
        <v>253</v>
      </c>
      <c r="C501" s="91" t="s">
        <v>961</v>
      </c>
      <c r="D501" s="91" t="s">
        <v>161</v>
      </c>
      <c r="E501" s="109" t="s">
        <v>1082</v>
      </c>
      <c r="F501" s="91" t="s">
        <v>1151</v>
      </c>
      <c r="G501" s="60">
        <v>1088.2</v>
      </c>
      <c r="H501" s="60">
        <v>1088.2</v>
      </c>
      <c r="I501" s="60">
        <v>1088.2</v>
      </c>
    </row>
    <row r="502" spans="1:9" ht="31.5">
      <c r="A502" s="178" t="s">
        <v>426</v>
      </c>
      <c r="B502" s="81" t="s">
        <v>253</v>
      </c>
      <c r="C502" s="91" t="s">
        <v>961</v>
      </c>
      <c r="D502" s="91" t="s">
        <v>161</v>
      </c>
      <c r="E502" s="181" t="s">
        <v>1307</v>
      </c>
      <c r="F502" s="91"/>
      <c r="G502" s="60">
        <f t="shared" ref="G502:I503" si="53">SUM(G503)</f>
        <v>660</v>
      </c>
      <c r="H502" s="60">
        <f t="shared" si="53"/>
        <v>0</v>
      </c>
      <c r="I502" s="60">
        <f t="shared" si="53"/>
        <v>0</v>
      </c>
    </row>
    <row r="503" spans="1:9" ht="47.25">
      <c r="A503" s="59" t="s">
        <v>550</v>
      </c>
      <c r="B503" s="81" t="s">
        <v>253</v>
      </c>
      <c r="C503" s="91" t="s">
        <v>961</v>
      </c>
      <c r="D503" s="91" t="s">
        <v>161</v>
      </c>
      <c r="E503" s="139" t="s">
        <v>1242</v>
      </c>
      <c r="F503" s="91"/>
      <c r="G503" s="60">
        <f t="shared" si="53"/>
        <v>660</v>
      </c>
      <c r="H503" s="60">
        <f t="shared" si="53"/>
        <v>0</v>
      </c>
      <c r="I503" s="60">
        <f t="shared" si="53"/>
        <v>0</v>
      </c>
    </row>
    <row r="504" spans="1:9" ht="47.25">
      <c r="A504" s="59" t="s">
        <v>260</v>
      </c>
      <c r="B504" s="81" t="s">
        <v>253</v>
      </c>
      <c r="C504" s="91" t="s">
        <v>961</v>
      </c>
      <c r="D504" s="91" t="s">
        <v>161</v>
      </c>
      <c r="E504" s="139" t="s">
        <v>1242</v>
      </c>
      <c r="F504" s="91" t="s">
        <v>1151</v>
      </c>
      <c r="G504" s="60">
        <v>660</v>
      </c>
      <c r="H504" s="60"/>
      <c r="I504" s="60"/>
    </row>
    <row r="505" spans="1:9" ht="31.5">
      <c r="A505" s="83" t="s">
        <v>1132</v>
      </c>
      <c r="B505" s="84" t="s">
        <v>253</v>
      </c>
      <c r="C505" s="85" t="s">
        <v>963</v>
      </c>
      <c r="D505" s="85" t="s">
        <v>964</v>
      </c>
      <c r="E505" s="142"/>
      <c r="F505" s="85"/>
      <c r="G505" s="93">
        <f>SUM(G506+G512+G523)</f>
        <v>6758.9000000000005</v>
      </c>
      <c r="H505" s="93">
        <f>SUM(H506+H512+H523)</f>
        <v>5420.0000000000009</v>
      </c>
      <c r="I505" s="93">
        <f>SUM(I506+I512+I523)</f>
        <v>5508</v>
      </c>
    </row>
    <row r="506" spans="1:9" ht="15.75">
      <c r="A506" s="87" t="s">
        <v>549</v>
      </c>
      <c r="B506" s="81" t="s">
        <v>253</v>
      </c>
      <c r="C506" s="89" t="s">
        <v>963</v>
      </c>
      <c r="D506" s="89" t="s">
        <v>965</v>
      </c>
      <c r="E506" s="143"/>
      <c r="F506" s="89"/>
      <c r="G506" s="92">
        <f>SUM(G507)</f>
        <v>2539.1</v>
      </c>
      <c r="H506" s="92">
        <f>SUM(H507)</f>
        <v>2232.2000000000003</v>
      </c>
      <c r="I506" s="92">
        <f>SUM(I507)</f>
        <v>2320.1999999999998</v>
      </c>
    </row>
    <row r="507" spans="1:9" ht="15.75">
      <c r="A507" s="62" t="s">
        <v>573</v>
      </c>
      <c r="B507" s="81" t="s">
        <v>253</v>
      </c>
      <c r="C507" s="91" t="s">
        <v>963</v>
      </c>
      <c r="D507" s="91" t="s">
        <v>965</v>
      </c>
      <c r="E507" s="139" t="s">
        <v>456</v>
      </c>
      <c r="F507" s="91"/>
      <c r="G507" s="60">
        <f>SUM(G509)</f>
        <v>2539.1</v>
      </c>
      <c r="H507" s="60">
        <f>SUM(H509)</f>
        <v>2232.2000000000003</v>
      </c>
      <c r="I507" s="60">
        <f>SUM(I509)</f>
        <v>2320.1999999999998</v>
      </c>
    </row>
    <row r="508" spans="1:9" ht="15.75">
      <c r="A508" s="62" t="s">
        <v>564</v>
      </c>
      <c r="B508" s="81" t="s">
        <v>253</v>
      </c>
      <c r="C508" s="91" t="s">
        <v>963</v>
      </c>
      <c r="D508" s="91" t="s">
        <v>965</v>
      </c>
      <c r="E508" s="109" t="s">
        <v>457</v>
      </c>
      <c r="F508" s="91"/>
      <c r="G508" s="60">
        <f>SUM(G509)</f>
        <v>2539.1</v>
      </c>
      <c r="H508" s="60">
        <f>SUM(H509)</f>
        <v>2232.2000000000003</v>
      </c>
      <c r="I508" s="60">
        <f>SUM(I509)</f>
        <v>2320.1999999999998</v>
      </c>
    </row>
    <row r="509" spans="1:9" ht="63">
      <c r="A509" s="59" t="s">
        <v>1104</v>
      </c>
      <c r="B509" s="81" t="s">
        <v>253</v>
      </c>
      <c r="C509" s="91" t="s">
        <v>963</v>
      </c>
      <c r="D509" s="91" t="s">
        <v>965</v>
      </c>
      <c r="E509" s="109" t="s">
        <v>1179</v>
      </c>
      <c r="F509" s="91"/>
      <c r="G509" s="60">
        <f>SUM(G510+G511)</f>
        <v>2539.1</v>
      </c>
      <c r="H509" s="60">
        <f>SUM(H510+H511)</f>
        <v>2232.2000000000003</v>
      </c>
      <c r="I509" s="60">
        <f>SUM(I510+I511)</f>
        <v>2320.1999999999998</v>
      </c>
    </row>
    <row r="510" spans="1:9" ht="94.5">
      <c r="A510" s="59" t="s">
        <v>1058</v>
      </c>
      <c r="B510" s="81" t="s">
        <v>253</v>
      </c>
      <c r="C510" s="91" t="s">
        <v>963</v>
      </c>
      <c r="D510" s="91" t="s">
        <v>965</v>
      </c>
      <c r="E510" s="109" t="s">
        <v>1179</v>
      </c>
      <c r="F510" s="91" t="s">
        <v>1087</v>
      </c>
      <c r="G510" s="60">
        <v>2210.6999999999998</v>
      </c>
      <c r="H510" s="60">
        <v>1854.4</v>
      </c>
      <c r="I510" s="60">
        <v>1777.3</v>
      </c>
    </row>
    <row r="511" spans="1:9" ht="31.5">
      <c r="A511" s="59" t="s">
        <v>1150</v>
      </c>
      <c r="B511" s="81" t="s">
        <v>253</v>
      </c>
      <c r="C511" s="91" t="s">
        <v>963</v>
      </c>
      <c r="D511" s="91" t="s">
        <v>965</v>
      </c>
      <c r="E511" s="109" t="s">
        <v>1179</v>
      </c>
      <c r="F511" s="91" t="s">
        <v>1151</v>
      </c>
      <c r="G511" s="60">
        <v>328.4</v>
      </c>
      <c r="H511" s="60">
        <v>377.8</v>
      </c>
      <c r="I511" s="60">
        <v>542.9</v>
      </c>
    </row>
    <row r="512" spans="1:9" ht="63">
      <c r="A512" s="87" t="s">
        <v>505</v>
      </c>
      <c r="B512" s="81" t="s">
        <v>253</v>
      </c>
      <c r="C512" s="89" t="s">
        <v>963</v>
      </c>
      <c r="D512" s="89" t="s">
        <v>1133</v>
      </c>
      <c r="E512" s="143"/>
      <c r="F512" s="89"/>
      <c r="G512" s="92">
        <f>SUM(G513)</f>
        <v>3637.5</v>
      </c>
      <c r="H512" s="92">
        <f>SUM(H513)</f>
        <v>2605.5</v>
      </c>
      <c r="I512" s="92">
        <f>SUM(I513)</f>
        <v>2605.5</v>
      </c>
    </row>
    <row r="513" spans="1:9" ht="110.25">
      <c r="A513" s="59" t="s">
        <v>12</v>
      </c>
      <c r="B513" s="81" t="s">
        <v>253</v>
      </c>
      <c r="C513" s="91" t="s">
        <v>963</v>
      </c>
      <c r="D513" s="91" t="s">
        <v>1133</v>
      </c>
      <c r="E513" s="139" t="s">
        <v>1276</v>
      </c>
      <c r="F513" s="91"/>
      <c r="G513" s="60">
        <f>SUM(G518+G514)</f>
        <v>3637.5</v>
      </c>
      <c r="H513" s="60">
        <f>SUM(H518+H514)</f>
        <v>2605.5</v>
      </c>
      <c r="I513" s="60">
        <f>SUM(I518+I514)</f>
        <v>2605.5</v>
      </c>
    </row>
    <row r="514" spans="1:9" ht="15.75">
      <c r="A514" s="50" t="s">
        <v>564</v>
      </c>
      <c r="B514" s="81" t="s">
        <v>253</v>
      </c>
      <c r="C514" s="91" t="s">
        <v>963</v>
      </c>
      <c r="D514" s="91" t="s">
        <v>1133</v>
      </c>
      <c r="E514" s="109" t="s">
        <v>442</v>
      </c>
      <c r="F514" s="91"/>
      <c r="G514" s="60">
        <f>SUM(G515)</f>
        <v>2605.5</v>
      </c>
      <c r="H514" s="60">
        <f>SUM(H515)</f>
        <v>2605.5</v>
      </c>
      <c r="I514" s="60">
        <f>SUM(I515)</f>
        <v>2605.5</v>
      </c>
    </row>
    <row r="515" spans="1:9" ht="63">
      <c r="A515" s="62" t="s">
        <v>444</v>
      </c>
      <c r="B515" s="81" t="s">
        <v>253</v>
      </c>
      <c r="C515" s="91" t="s">
        <v>963</v>
      </c>
      <c r="D515" s="91" t="s">
        <v>1133</v>
      </c>
      <c r="E515" s="109" t="s">
        <v>443</v>
      </c>
      <c r="F515" s="91"/>
      <c r="G515" s="60">
        <f>SUM(G516:G517)</f>
        <v>2605.5</v>
      </c>
      <c r="H515" s="60">
        <f>SUM(H516:H517)</f>
        <v>2605.5</v>
      </c>
      <c r="I515" s="60">
        <f>SUM(I516:I517)</f>
        <v>2605.5</v>
      </c>
    </row>
    <row r="516" spans="1:9" ht="94.5">
      <c r="A516" s="59" t="s">
        <v>1058</v>
      </c>
      <c r="B516" s="81" t="s">
        <v>253</v>
      </c>
      <c r="C516" s="91" t="s">
        <v>963</v>
      </c>
      <c r="D516" s="91" t="s">
        <v>1133</v>
      </c>
      <c r="E516" s="109" t="s">
        <v>443</v>
      </c>
      <c r="F516" s="91" t="s">
        <v>1087</v>
      </c>
      <c r="G516" s="53">
        <v>2602</v>
      </c>
      <c r="H516" s="53">
        <v>2602</v>
      </c>
      <c r="I516" s="53">
        <v>2602</v>
      </c>
    </row>
    <row r="517" spans="1:9" ht="31.5">
      <c r="A517" s="59" t="s">
        <v>1150</v>
      </c>
      <c r="B517" s="81" t="s">
        <v>253</v>
      </c>
      <c r="C517" s="91" t="s">
        <v>963</v>
      </c>
      <c r="D517" s="91" t="s">
        <v>1133</v>
      </c>
      <c r="E517" s="109" t="s">
        <v>443</v>
      </c>
      <c r="F517" s="91" t="s">
        <v>1151</v>
      </c>
      <c r="G517" s="53">
        <v>3.5</v>
      </c>
      <c r="H517" s="53">
        <v>3.5</v>
      </c>
      <c r="I517" s="53">
        <v>3.5</v>
      </c>
    </row>
    <row r="518" spans="1:9" ht="31.5">
      <c r="A518" s="59" t="s">
        <v>426</v>
      </c>
      <c r="B518" s="81" t="s">
        <v>253</v>
      </c>
      <c r="C518" s="91" t="s">
        <v>963</v>
      </c>
      <c r="D518" s="91" t="s">
        <v>1133</v>
      </c>
      <c r="E518" s="109" t="s">
        <v>1277</v>
      </c>
      <c r="F518" s="91"/>
      <c r="G518" s="60">
        <f>SUM(G521+G519)</f>
        <v>1032</v>
      </c>
      <c r="H518" s="60">
        <f>SUM(H521+H519)</f>
        <v>0</v>
      </c>
      <c r="I518" s="60">
        <f>SUM(I521+I519)</f>
        <v>0</v>
      </c>
    </row>
    <row r="519" spans="1:9" ht="47.25">
      <c r="A519" s="50" t="s">
        <v>655</v>
      </c>
      <c r="B519" s="81" t="s">
        <v>253</v>
      </c>
      <c r="C519" s="91" t="s">
        <v>963</v>
      </c>
      <c r="D519" s="91" t="s">
        <v>1133</v>
      </c>
      <c r="E519" s="109" t="s">
        <v>519</v>
      </c>
      <c r="F519" s="91"/>
      <c r="G519" s="53">
        <f>SUM(G520)</f>
        <v>100</v>
      </c>
      <c r="H519" s="53">
        <f>SUM(H520)</f>
        <v>0</v>
      </c>
      <c r="I519" s="53">
        <f>SUM(I520)</f>
        <v>0</v>
      </c>
    </row>
    <row r="520" spans="1:9" ht="31.5">
      <c r="A520" s="59" t="s">
        <v>1150</v>
      </c>
      <c r="B520" s="81" t="s">
        <v>253</v>
      </c>
      <c r="C520" s="91" t="s">
        <v>963</v>
      </c>
      <c r="D520" s="91" t="s">
        <v>1133</v>
      </c>
      <c r="E520" s="109" t="s">
        <v>519</v>
      </c>
      <c r="F520" s="91" t="s">
        <v>1151</v>
      </c>
      <c r="G520" s="53">
        <v>100</v>
      </c>
      <c r="H520" s="53"/>
      <c r="I520" s="53"/>
    </row>
    <row r="521" spans="1:9" ht="47.25">
      <c r="A521" s="62" t="s">
        <v>686</v>
      </c>
      <c r="B521" s="81" t="s">
        <v>253</v>
      </c>
      <c r="C521" s="91" t="s">
        <v>963</v>
      </c>
      <c r="D521" s="91" t="s">
        <v>1133</v>
      </c>
      <c r="E521" s="109" t="s">
        <v>1278</v>
      </c>
      <c r="F521" s="91"/>
      <c r="G521" s="60">
        <f>SUM(G522)</f>
        <v>932</v>
      </c>
      <c r="H521" s="60">
        <f>SUM(H522)</f>
        <v>0</v>
      </c>
      <c r="I521" s="60">
        <f>SUM(I522)</f>
        <v>0</v>
      </c>
    </row>
    <row r="522" spans="1:9" ht="47.25">
      <c r="A522" s="62" t="s">
        <v>685</v>
      </c>
      <c r="B522" s="81" t="s">
        <v>253</v>
      </c>
      <c r="C522" s="91" t="s">
        <v>963</v>
      </c>
      <c r="D522" s="91" t="s">
        <v>1133</v>
      </c>
      <c r="E522" s="109" t="s">
        <v>1278</v>
      </c>
      <c r="F522" s="91" t="s">
        <v>1151</v>
      </c>
      <c r="G522" s="53">
        <v>932</v>
      </c>
      <c r="H522" s="53"/>
      <c r="I522" s="53"/>
    </row>
    <row r="523" spans="1:9" ht="15.75">
      <c r="A523" s="107" t="s">
        <v>265</v>
      </c>
      <c r="B523" s="81" t="s">
        <v>253</v>
      </c>
      <c r="C523" s="91" t="s">
        <v>963</v>
      </c>
      <c r="D523" s="91" t="s">
        <v>1134</v>
      </c>
      <c r="E523" s="109"/>
      <c r="F523" s="91"/>
      <c r="G523" s="53">
        <f t="shared" ref="G523:I524" si="54">SUM(G524)</f>
        <v>582.29999999999995</v>
      </c>
      <c r="H523" s="53">
        <f t="shared" si="54"/>
        <v>582.29999999999995</v>
      </c>
      <c r="I523" s="53">
        <f t="shared" si="54"/>
        <v>582.29999999999995</v>
      </c>
    </row>
    <row r="524" spans="1:9" ht="110.25">
      <c r="A524" s="62" t="s">
        <v>402</v>
      </c>
      <c r="B524" s="81" t="s">
        <v>253</v>
      </c>
      <c r="C524" s="91" t="s">
        <v>963</v>
      </c>
      <c r="D524" s="91" t="s">
        <v>1134</v>
      </c>
      <c r="E524" s="139" t="s">
        <v>1276</v>
      </c>
      <c r="F524" s="91"/>
      <c r="G524" s="53">
        <f t="shared" si="54"/>
        <v>582.29999999999995</v>
      </c>
      <c r="H524" s="53">
        <f t="shared" si="54"/>
        <v>582.29999999999995</v>
      </c>
      <c r="I524" s="53">
        <f t="shared" si="54"/>
        <v>582.29999999999995</v>
      </c>
    </row>
    <row r="525" spans="1:9" ht="31.5">
      <c r="A525" s="59" t="s">
        <v>426</v>
      </c>
      <c r="B525" s="81" t="s">
        <v>253</v>
      </c>
      <c r="C525" s="91" t="s">
        <v>963</v>
      </c>
      <c r="D525" s="91" t="s">
        <v>1134</v>
      </c>
      <c r="E525" s="139" t="s">
        <v>1277</v>
      </c>
      <c r="F525" s="53"/>
      <c r="G525" s="53">
        <f>SUM(G526:G526)</f>
        <v>582.29999999999995</v>
      </c>
      <c r="H525" s="53">
        <f>SUM(H526:H526)</f>
        <v>582.29999999999995</v>
      </c>
      <c r="I525" s="53">
        <f>SUM(I526:I526)</f>
        <v>582.29999999999995</v>
      </c>
    </row>
    <row r="526" spans="1:9" ht="63">
      <c r="A526" s="136" t="s">
        <v>719</v>
      </c>
      <c r="B526" s="81" t="s">
        <v>253</v>
      </c>
      <c r="C526" s="91" t="s">
        <v>963</v>
      </c>
      <c r="D526" s="91" t="s">
        <v>1134</v>
      </c>
      <c r="E526" s="139" t="s">
        <v>543</v>
      </c>
      <c r="F526" s="53"/>
      <c r="G526" s="53">
        <f>SUM(G527)</f>
        <v>582.29999999999995</v>
      </c>
      <c r="H526" s="53">
        <f>SUM(H527)</f>
        <v>582.29999999999995</v>
      </c>
      <c r="I526" s="53">
        <f>SUM(I527)</f>
        <v>582.29999999999995</v>
      </c>
    </row>
    <row r="527" spans="1:9" ht="47.25">
      <c r="A527" s="62" t="s">
        <v>685</v>
      </c>
      <c r="B527" s="81" t="s">
        <v>253</v>
      </c>
      <c r="C527" s="91" t="s">
        <v>963</v>
      </c>
      <c r="D527" s="91" t="s">
        <v>1134</v>
      </c>
      <c r="E527" s="139" t="s">
        <v>543</v>
      </c>
      <c r="F527" s="91" t="s">
        <v>1151</v>
      </c>
      <c r="G527" s="53">
        <v>582.29999999999995</v>
      </c>
      <c r="H527" s="53">
        <v>582.29999999999995</v>
      </c>
      <c r="I527" s="53">
        <v>582.29999999999995</v>
      </c>
    </row>
    <row r="528" spans="1:9" ht="15.75">
      <c r="A528" s="83" t="s">
        <v>1135</v>
      </c>
      <c r="B528" s="85" t="s">
        <v>253</v>
      </c>
      <c r="C528" s="85" t="s">
        <v>965</v>
      </c>
      <c r="D528" s="85" t="s">
        <v>964</v>
      </c>
      <c r="E528" s="147"/>
      <c r="F528" s="84"/>
      <c r="G528" s="93">
        <f>SUM(G529+G538+G559)</f>
        <v>4466.1000000000004</v>
      </c>
      <c r="H528" s="93">
        <f>SUM(H529+H538+H559)</f>
        <v>3966.1000000000004</v>
      </c>
      <c r="I528" s="93">
        <f>SUM(I529+I538+I559)</f>
        <v>3966.1000000000004</v>
      </c>
    </row>
    <row r="529" spans="1:9" ht="15.75">
      <c r="A529" s="75" t="s">
        <v>354</v>
      </c>
      <c r="B529" s="81" t="s">
        <v>253</v>
      </c>
      <c r="C529" s="76" t="s">
        <v>965</v>
      </c>
      <c r="D529" s="76" t="s">
        <v>961</v>
      </c>
      <c r="E529" s="143"/>
      <c r="F529" s="89"/>
      <c r="G529" s="92">
        <f>SUM(G530+G534)</f>
        <v>410.8</v>
      </c>
      <c r="H529" s="92">
        <f>SUM(H530+H534)</f>
        <v>370.8</v>
      </c>
      <c r="I529" s="92">
        <f>SUM(I530+I534)</f>
        <v>370.8</v>
      </c>
    </row>
    <row r="530" spans="1:9" ht="47.25">
      <c r="A530" s="59" t="s">
        <v>1079</v>
      </c>
      <c r="B530" s="81" t="s">
        <v>253</v>
      </c>
      <c r="C530" s="51" t="s">
        <v>965</v>
      </c>
      <c r="D530" s="51" t="s">
        <v>961</v>
      </c>
      <c r="E530" s="139" t="s">
        <v>1155</v>
      </c>
      <c r="F530" s="91"/>
      <c r="G530" s="53">
        <f t="shared" ref="G530:I531" si="55">SUM(G531)</f>
        <v>370.8</v>
      </c>
      <c r="H530" s="53">
        <f t="shared" si="55"/>
        <v>370.8</v>
      </c>
      <c r="I530" s="53">
        <f t="shared" si="55"/>
        <v>370.8</v>
      </c>
    </row>
    <row r="531" spans="1:9" ht="15.75">
      <c r="A531" s="62" t="s">
        <v>564</v>
      </c>
      <c r="B531" s="81" t="s">
        <v>253</v>
      </c>
      <c r="C531" s="51" t="s">
        <v>965</v>
      </c>
      <c r="D531" s="51" t="s">
        <v>961</v>
      </c>
      <c r="E531" s="109" t="s">
        <v>1156</v>
      </c>
      <c r="F531" s="91"/>
      <c r="G531" s="53">
        <f t="shared" si="55"/>
        <v>370.8</v>
      </c>
      <c r="H531" s="53">
        <f t="shared" si="55"/>
        <v>370.8</v>
      </c>
      <c r="I531" s="53">
        <f t="shared" si="55"/>
        <v>370.8</v>
      </c>
    </row>
    <row r="532" spans="1:9" ht="31.5">
      <c r="A532" s="62" t="s">
        <v>940</v>
      </c>
      <c r="B532" s="81" t="s">
        <v>253</v>
      </c>
      <c r="C532" s="51" t="s">
        <v>965</v>
      </c>
      <c r="D532" s="51" t="s">
        <v>961</v>
      </c>
      <c r="E532" s="109" t="s">
        <v>603</v>
      </c>
      <c r="F532" s="91"/>
      <c r="G532" s="53">
        <f>SUM(G533:G533)</f>
        <v>370.8</v>
      </c>
      <c r="H532" s="53">
        <f>SUM(H533:H533)</f>
        <v>370.8</v>
      </c>
      <c r="I532" s="53">
        <f>SUM(I533:I533)</f>
        <v>370.8</v>
      </c>
    </row>
    <row r="533" spans="1:9" ht="94.5">
      <c r="A533" s="50" t="s">
        <v>1058</v>
      </c>
      <c r="B533" s="81" t="s">
        <v>253</v>
      </c>
      <c r="C533" s="51" t="s">
        <v>965</v>
      </c>
      <c r="D533" s="51" t="s">
        <v>961</v>
      </c>
      <c r="E533" s="109" t="s">
        <v>603</v>
      </c>
      <c r="F533" s="91" t="s">
        <v>1087</v>
      </c>
      <c r="G533" s="53">
        <v>370.8</v>
      </c>
      <c r="H533" s="53">
        <v>370.8</v>
      </c>
      <c r="I533" s="53">
        <v>370.8</v>
      </c>
    </row>
    <row r="534" spans="1:9" ht="47.25">
      <c r="A534" s="54" t="s">
        <v>1076</v>
      </c>
      <c r="B534" s="81" t="s">
        <v>253</v>
      </c>
      <c r="C534" s="51" t="s">
        <v>965</v>
      </c>
      <c r="D534" s="51" t="s">
        <v>961</v>
      </c>
      <c r="E534" s="139" t="s">
        <v>114</v>
      </c>
      <c r="F534" s="91"/>
      <c r="G534" s="60">
        <f>SUM(G536)</f>
        <v>40</v>
      </c>
      <c r="H534" s="60">
        <f>SUM(H536)</f>
        <v>0</v>
      </c>
      <c r="I534" s="60">
        <f>SUM(I536)</f>
        <v>0</v>
      </c>
    </row>
    <row r="535" spans="1:9" ht="31.5">
      <c r="A535" s="54" t="s">
        <v>426</v>
      </c>
      <c r="B535" s="81" t="s">
        <v>253</v>
      </c>
      <c r="C535" s="51" t="s">
        <v>965</v>
      </c>
      <c r="D535" s="51" t="s">
        <v>961</v>
      </c>
      <c r="E535" s="109" t="s">
        <v>118</v>
      </c>
      <c r="F535" s="91"/>
      <c r="G535" s="60">
        <f t="shared" ref="G535:I536" si="56">SUM(G536)</f>
        <v>40</v>
      </c>
      <c r="H535" s="60">
        <f t="shared" si="56"/>
        <v>0</v>
      </c>
      <c r="I535" s="60">
        <f t="shared" si="56"/>
        <v>0</v>
      </c>
    </row>
    <row r="536" spans="1:9" ht="63">
      <c r="A536" s="50" t="s">
        <v>170</v>
      </c>
      <c r="B536" s="81" t="s">
        <v>253</v>
      </c>
      <c r="C536" s="51" t="s">
        <v>965</v>
      </c>
      <c r="D536" s="51" t="s">
        <v>961</v>
      </c>
      <c r="E536" s="109" t="s">
        <v>119</v>
      </c>
      <c r="F536" s="91"/>
      <c r="G536" s="60">
        <f t="shared" si="56"/>
        <v>40</v>
      </c>
      <c r="H536" s="60">
        <f t="shared" si="56"/>
        <v>0</v>
      </c>
      <c r="I536" s="60">
        <f t="shared" si="56"/>
        <v>0</v>
      </c>
    </row>
    <row r="537" spans="1:9" ht="31.5">
      <c r="A537" s="50" t="s">
        <v>1150</v>
      </c>
      <c r="B537" s="81" t="s">
        <v>253</v>
      </c>
      <c r="C537" s="51" t="s">
        <v>965</v>
      </c>
      <c r="D537" s="51" t="s">
        <v>961</v>
      </c>
      <c r="E537" s="109" t="s">
        <v>119</v>
      </c>
      <c r="F537" s="91" t="s">
        <v>1151</v>
      </c>
      <c r="G537" s="53">
        <v>40</v>
      </c>
      <c r="H537" s="53"/>
      <c r="I537" s="53"/>
    </row>
    <row r="538" spans="1:9" ht="15.75">
      <c r="A538" s="75" t="s">
        <v>1137</v>
      </c>
      <c r="B538" s="81" t="s">
        <v>253</v>
      </c>
      <c r="C538" s="76" t="s">
        <v>965</v>
      </c>
      <c r="D538" s="76" t="s">
        <v>966</v>
      </c>
      <c r="E538" s="143"/>
      <c r="F538" s="89"/>
      <c r="G538" s="92">
        <f>SUM(G555+G546+G539)</f>
        <v>3840.3</v>
      </c>
      <c r="H538" s="92">
        <f>SUM(H555+H546+H539)</f>
        <v>3380.3</v>
      </c>
      <c r="I538" s="92">
        <f>SUM(I555+I546+I539)</f>
        <v>3380.3</v>
      </c>
    </row>
    <row r="539" spans="1:9" ht="47.25">
      <c r="A539" s="28" t="s">
        <v>191</v>
      </c>
      <c r="B539" s="81" t="s">
        <v>253</v>
      </c>
      <c r="C539" s="51" t="s">
        <v>965</v>
      </c>
      <c r="D539" s="51" t="s">
        <v>966</v>
      </c>
      <c r="E539" s="139" t="s">
        <v>524</v>
      </c>
      <c r="F539" s="60"/>
      <c r="G539" s="60">
        <f>SUM(G541)</f>
        <v>413.7</v>
      </c>
      <c r="H539" s="60">
        <f>SUM(H541)</f>
        <v>413.7</v>
      </c>
      <c r="I539" s="60">
        <f>SUM(I541)</f>
        <v>413.7</v>
      </c>
    </row>
    <row r="540" spans="1:9" ht="63">
      <c r="A540" s="28" t="s">
        <v>721</v>
      </c>
      <c r="B540" s="81" t="s">
        <v>253</v>
      </c>
      <c r="C540" s="51" t="s">
        <v>965</v>
      </c>
      <c r="D540" s="51" t="s">
        <v>966</v>
      </c>
      <c r="E540" s="139" t="s">
        <v>839</v>
      </c>
      <c r="F540" s="60"/>
      <c r="G540" s="60">
        <f>SUM(G541)</f>
        <v>413.7</v>
      </c>
      <c r="H540" s="60">
        <f>SUM(H541)</f>
        <v>413.7</v>
      </c>
      <c r="I540" s="60">
        <f>SUM(I541)</f>
        <v>413.7</v>
      </c>
    </row>
    <row r="541" spans="1:9" ht="31.5">
      <c r="A541" s="28" t="s">
        <v>426</v>
      </c>
      <c r="B541" s="81" t="s">
        <v>253</v>
      </c>
      <c r="C541" s="51" t="s">
        <v>965</v>
      </c>
      <c r="D541" s="51" t="s">
        <v>966</v>
      </c>
      <c r="E541" s="139" t="s">
        <v>840</v>
      </c>
      <c r="F541" s="60"/>
      <c r="G541" s="60">
        <f>SUM(G542+G544)</f>
        <v>413.7</v>
      </c>
      <c r="H541" s="60">
        <f>SUM(H542+H544)</f>
        <v>413.7</v>
      </c>
      <c r="I541" s="60">
        <f>SUM(I542+I544)</f>
        <v>413.7</v>
      </c>
    </row>
    <row r="542" spans="1:9" ht="86.25" customHeight="1">
      <c r="A542" s="62" t="s">
        <v>959</v>
      </c>
      <c r="B542" s="81" t="s">
        <v>253</v>
      </c>
      <c r="C542" s="51" t="s">
        <v>965</v>
      </c>
      <c r="D542" s="51" t="s">
        <v>966</v>
      </c>
      <c r="E542" s="109" t="s">
        <v>1175</v>
      </c>
      <c r="F542" s="60"/>
      <c r="G542" s="60">
        <f>SUM(G543)</f>
        <v>200.6</v>
      </c>
      <c r="H542" s="60">
        <f>SUM(H543)</f>
        <v>200.6</v>
      </c>
      <c r="I542" s="60">
        <f>SUM(I543)</f>
        <v>200.6</v>
      </c>
    </row>
    <row r="543" spans="1:9" ht="31.5">
      <c r="A543" s="50" t="s">
        <v>1150</v>
      </c>
      <c r="B543" s="81" t="s">
        <v>253</v>
      </c>
      <c r="C543" s="51" t="s">
        <v>965</v>
      </c>
      <c r="D543" s="51" t="s">
        <v>966</v>
      </c>
      <c r="E543" s="109" t="s">
        <v>1175</v>
      </c>
      <c r="F543" s="91" t="s">
        <v>1151</v>
      </c>
      <c r="G543" s="53">
        <v>200.6</v>
      </c>
      <c r="H543" s="53">
        <v>200.6</v>
      </c>
      <c r="I543" s="53">
        <v>200.6</v>
      </c>
    </row>
    <row r="544" spans="1:9" ht="31.5">
      <c r="A544" s="62" t="s">
        <v>957</v>
      </c>
      <c r="B544" s="81" t="s">
        <v>253</v>
      </c>
      <c r="C544" s="51" t="s">
        <v>965</v>
      </c>
      <c r="D544" s="51" t="s">
        <v>966</v>
      </c>
      <c r="E544" s="109" t="s">
        <v>1177</v>
      </c>
      <c r="F544" s="89"/>
      <c r="G544" s="60">
        <f>SUM(G545)</f>
        <v>213.1</v>
      </c>
      <c r="H544" s="60">
        <f>SUM(H545)</f>
        <v>213.1</v>
      </c>
      <c r="I544" s="60">
        <f>SUM(I545)</f>
        <v>213.1</v>
      </c>
    </row>
    <row r="545" spans="1:9" ht="31.5">
      <c r="A545" s="50" t="s">
        <v>1150</v>
      </c>
      <c r="B545" s="81" t="s">
        <v>253</v>
      </c>
      <c r="C545" s="51" t="s">
        <v>965</v>
      </c>
      <c r="D545" s="51" t="s">
        <v>966</v>
      </c>
      <c r="E545" s="109" t="s">
        <v>1177</v>
      </c>
      <c r="F545" s="91" t="s">
        <v>1151</v>
      </c>
      <c r="G545" s="53">
        <v>213.1</v>
      </c>
      <c r="H545" s="53">
        <v>213.1</v>
      </c>
      <c r="I545" s="53">
        <v>213.1</v>
      </c>
    </row>
    <row r="546" spans="1:9" ht="47.25">
      <c r="A546" s="54" t="s">
        <v>13</v>
      </c>
      <c r="B546" s="81" t="s">
        <v>253</v>
      </c>
      <c r="C546" s="51" t="s">
        <v>965</v>
      </c>
      <c r="D546" s="51" t="s">
        <v>966</v>
      </c>
      <c r="E546" s="139" t="s">
        <v>314</v>
      </c>
      <c r="F546" s="51"/>
      <c r="G546" s="53">
        <f>SUM(G547+G552)</f>
        <v>797.3</v>
      </c>
      <c r="H546" s="53">
        <f>SUM(H547+H552)</f>
        <v>337.3</v>
      </c>
      <c r="I546" s="53">
        <f>SUM(I547+I552)</f>
        <v>337.3</v>
      </c>
    </row>
    <row r="547" spans="1:9" ht="63">
      <c r="A547" s="28" t="s">
        <v>201</v>
      </c>
      <c r="B547" s="81" t="s">
        <v>253</v>
      </c>
      <c r="C547" s="51" t="s">
        <v>965</v>
      </c>
      <c r="D547" s="51" t="s">
        <v>966</v>
      </c>
      <c r="E547" s="139" t="s">
        <v>204</v>
      </c>
      <c r="F547" s="51"/>
      <c r="G547" s="53">
        <f t="shared" ref="G547:I548" si="57">SUM(G548)</f>
        <v>337.3</v>
      </c>
      <c r="H547" s="53">
        <f t="shared" si="57"/>
        <v>337.3</v>
      </c>
      <c r="I547" s="53">
        <f t="shared" si="57"/>
        <v>337.3</v>
      </c>
    </row>
    <row r="548" spans="1:9" ht="31.5">
      <c r="A548" s="28" t="s">
        <v>426</v>
      </c>
      <c r="B548" s="81" t="s">
        <v>253</v>
      </c>
      <c r="C548" s="51" t="s">
        <v>965</v>
      </c>
      <c r="D548" s="51" t="s">
        <v>966</v>
      </c>
      <c r="E548" s="139" t="s">
        <v>205</v>
      </c>
      <c r="F548" s="51"/>
      <c r="G548" s="53">
        <f t="shared" si="57"/>
        <v>337.3</v>
      </c>
      <c r="H548" s="53">
        <f t="shared" si="57"/>
        <v>337.3</v>
      </c>
      <c r="I548" s="53">
        <f t="shared" si="57"/>
        <v>337.3</v>
      </c>
    </row>
    <row r="549" spans="1:9" ht="63">
      <c r="A549" s="54" t="s">
        <v>627</v>
      </c>
      <c r="B549" s="81" t="s">
        <v>253</v>
      </c>
      <c r="C549" s="51" t="s">
        <v>965</v>
      </c>
      <c r="D549" s="51" t="s">
        <v>966</v>
      </c>
      <c r="E549" s="109" t="s">
        <v>203</v>
      </c>
      <c r="F549" s="51"/>
      <c r="G549" s="53">
        <f>SUM(G550:G550)</f>
        <v>337.3</v>
      </c>
      <c r="H549" s="53">
        <f>SUM(H550:H550)</f>
        <v>337.3</v>
      </c>
      <c r="I549" s="53">
        <f>SUM(I550:I550)</f>
        <v>337.3</v>
      </c>
    </row>
    <row r="550" spans="1:9" ht="31.5">
      <c r="A550" s="50" t="s">
        <v>1150</v>
      </c>
      <c r="B550" s="81" t="s">
        <v>253</v>
      </c>
      <c r="C550" s="51" t="s">
        <v>965</v>
      </c>
      <c r="D550" s="51" t="s">
        <v>966</v>
      </c>
      <c r="E550" s="109" t="s">
        <v>203</v>
      </c>
      <c r="F550" s="51" t="s">
        <v>1151</v>
      </c>
      <c r="G550" s="53">
        <v>337.3</v>
      </c>
      <c r="H550" s="53">
        <v>337.3</v>
      </c>
      <c r="I550" s="53">
        <v>337.3</v>
      </c>
    </row>
    <row r="551" spans="1:9" ht="31.5">
      <c r="A551" s="54" t="s">
        <v>202</v>
      </c>
      <c r="B551" s="81" t="s">
        <v>253</v>
      </c>
      <c r="C551" s="51" t="s">
        <v>965</v>
      </c>
      <c r="D551" s="51" t="s">
        <v>966</v>
      </c>
      <c r="E551" s="139" t="s">
        <v>206</v>
      </c>
      <c r="F551" s="51"/>
      <c r="G551" s="53">
        <f t="shared" ref="G551:I552" si="58">SUM(G552)</f>
        <v>460</v>
      </c>
      <c r="H551" s="53">
        <f t="shared" si="58"/>
        <v>0</v>
      </c>
      <c r="I551" s="53">
        <f t="shared" si="58"/>
        <v>0</v>
      </c>
    </row>
    <row r="552" spans="1:9" ht="31.5">
      <c r="A552" s="28" t="s">
        <v>426</v>
      </c>
      <c r="B552" s="81" t="s">
        <v>253</v>
      </c>
      <c r="C552" s="51" t="s">
        <v>965</v>
      </c>
      <c r="D552" s="51" t="s">
        <v>966</v>
      </c>
      <c r="E552" s="139" t="s">
        <v>207</v>
      </c>
      <c r="F552" s="51"/>
      <c r="G552" s="53">
        <f t="shared" si="58"/>
        <v>460</v>
      </c>
      <c r="H552" s="53">
        <f t="shared" si="58"/>
        <v>0</v>
      </c>
      <c r="I552" s="53">
        <f t="shared" si="58"/>
        <v>0</v>
      </c>
    </row>
    <row r="553" spans="1:9" ht="31.5">
      <c r="A553" s="54" t="s">
        <v>804</v>
      </c>
      <c r="B553" s="81" t="s">
        <v>253</v>
      </c>
      <c r="C553" s="51" t="s">
        <v>965</v>
      </c>
      <c r="D553" s="51" t="s">
        <v>966</v>
      </c>
      <c r="E553" s="139" t="s">
        <v>208</v>
      </c>
      <c r="F553" s="51"/>
      <c r="G553" s="53">
        <f>SUM(G554:G554)</f>
        <v>460</v>
      </c>
      <c r="H553" s="53">
        <f>SUM(H554:H554)</f>
        <v>0</v>
      </c>
      <c r="I553" s="53">
        <f>SUM(I554:I554)</f>
        <v>0</v>
      </c>
    </row>
    <row r="554" spans="1:9" ht="31.5">
      <c r="A554" s="50" t="s">
        <v>1150</v>
      </c>
      <c r="B554" s="81" t="s">
        <v>253</v>
      </c>
      <c r="C554" s="51" t="s">
        <v>965</v>
      </c>
      <c r="D554" s="51" t="s">
        <v>966</v>
      </c>
      <c r="E554" s="109" t="s">
        <v>208</v>
      </c>
      <c r="F554" s="51" t="s">
        <v>1151</v>
      </c>
      <c r="G554" s="53">
        <v>460</v>
      </c>
      <c r="H554" s="53"/>
      <c r="I554" s="53"/>
    </row>
    <row r="555" spans="1:9" ht="15.75">
      <c r="A555" s="62" t="s">
        <v>573</v>
      </c>
      <c r="B555" s="81" t="s">
        <v>253</v>
      </c>
      <c r="C555" s="51" t="s">
        <v>965</v>
      </c>
      <c r="D555" s="51" t="s">
        <v>966</v>
      </c>
      <c r="E555" s="139" t="s">
        <v>456</v>
      </c>
      <c r="F555" s="91"/>
      <c r="G555" s="53">
        <f>SUM(G557)</f>
        <v>2629.3</v>
      </c>
      <c r="H555" s="53">
        <f>SUM(H557)</f>
        <v>2629.3</v>
      </c>
      <c r="I555" s="53">
        <f>SUM(I557)</f>
        <v>2629.3</v>
      </c>
    </row>
    <row r="556" spans="1:9" ht="15.75">
      <c r="A556" s="62" t="s">
        <v>564</v>
      </c>
      <c r="B556" s="81" t="s">
        <v>253</v>
      </c>
      <c r="C556" s="51" t="s">
        <v>965</v>
      </c>
      <c r="D556" s="51" t="s">
        <v>966</v>
      </c>
      <c r="E556" s="109" t="s">
        <v>457</v>
      </c>
      <c r="F556" s="91"/>
      <c r="G556" s="53">
        <f>SUM(G557)</f>
        <v>2629.3</v>
      </c>
      <c r="H556" s="53">
        <f>SUM(H557)</f>
        <v>2629.3</v>
      </c>
      <c r="I556" s="53">
        <f>SUM(I557)</f>
        <v>2629.3</v>
      </c>
    </row>
    <row r="557" spans="1:9" ht="31.5">
      <c r="A557" s="59" t="s">
        <v>555</v>
      </c>
      <c r="B557" s="81" t="s">
        <v>253</v>
      </c>
      <c r="C557" s="51" t="s">
        <v>965</v>
      </c>
      <c r="D557" s="51" t="s">
        <v>966</v>
      </c>
      <c r="E557" s="109" t="s">
        <v>528</v>
      </c>
      <c r="F557" s="91"/>
      <c r="G557" s="53">
        <f>SUM(G558:G558)</f>
        <v>2629.3</v>
      </c>
      <c r="H557" s="53">
        <f>SUM(H558:H558)</f>
        <v>2629.3</v>
      </c>
      <c r="I557" s="53">
        <f>SUM(I558:I558)</f>
        <v>2629.3</v>
      </c>
    </row>
    <row r="558" spans="1:9" ht="94.5">
      <c r="A558" s="50" t="s">
        <v>1058</v>
      </c>
      <c r="B558" s="81" t="s">
        <v>253</v>
      </c>
      <c r="C558" s="51" t="s">
        <v>965</v>
      </c>
      <c r="D558" s="51" t="s">
        <v>966</v>
      </c>
      <c r="E558" s="109" t="s">
        <v>528</v>
      </c>
      <c r="F558" s="91" t="s">
        <v>1087</v>
      </c>
      <c r="G558" s="53">
        <v>2629.3</v>
      </c>
      <c r="H558" s="53">
        <v>2629.3</v>
      </c>
      <c r="I558" s="53">
        <v>2629.3</v>
      </c>
    </row>
    <row r="559" spans="1:9" ht="31.5">
      <c r="A559" s="78" t="s">
        <v>187</v>
      </c>
      <c r="B559" s="81" t="s">
        <v>253</v>
      </c>
      <c r="C559" s="76" t="s">
        <v>965</v>
      </c>
      <c r="D559" s="76" t="s">
        <v>1136</v>
      </c>
      <c r="E559" s="144"/>
      <c r="F559" s="76"/>
      <c r="G559" s="77">
        <f>SUM(G560)</f>
        <v>215</v>
      </c>
      <c r="H559" s="77">
        <f t="shared" ref="H559:I561" si="59">SUM(H560)</f>
        <v>215</v>
      </c>
      <c r="I559" s="77">
        <f t="shared" si="59"/>
        <v>215</v>
      </c>
    </row>
    <row r="560" spans="1:9" ht="47.25">
      <c r="A560" s="59" t="s">
        <v>215</v>
      </c>
      <c r="B560" s="81" t="s">
        <v>253</v>
      </c>
      <c r="C560" s="91" t="s">
        <v>965</v>
      </c>
      <c r="D560" s="91" t="s">
        <v>1136</v>
      </c>
      <c r="E560" s="109" t="s">
        <v>209</v>
      </c>
      <c r="F560" s="91"/>
      <c r="G560" s="60">
        <f>SUM(G561)</f>
        <v>215</v>
      </c>
      <c r="H560" s="60">
        <f t="shared" si="59"/>
        <v>215</v>
      </c>
      <c r="I560" s="60">
        <f t="shared" si="59"/>
        <v>215</v>
      </c>
    </row>
    <row r="561" spans="1:9" ht="31.5">
      <c r="A561" s="54" t="s">
        <v>426</v>
      </c>
      <c r="B561" s="81" t="s">
        <v>253</v>
      </c>
      <c r="C561" s="91" t="s">
        <v>965</v>
      </c>
      <c r="D561" s="91" t="s">
        <v>1136</v>
      </c>
      <c r="E561" s="109" t="s">
        <v>210</v>
      </c>
      <c r="F561" s="91"/>
      <c r="G561" s="53">
        <f>SUM(G562)</f>
        <v>215</v>
      </c>
      <c r="H561" s="53">
        <f t="shared" si="59"/>
        <v>215</v>
      </c>
      <c r="I561" s="53">
        <f t="shared" si="59"/>
        <v>215</v>
      </c>
    </row>
    <row r="562" spans="1:9" ht="31.5">
      <c r="A562" s="54" t="s">
        <v>805</v>
      </c>
      <c r="B562" s="81" t="s">
        <v>253</v>
      </c>
      <c r="C562" s="91" t="s">
        <v>965</v>
      </c>
      <c r="D562" s="91" t="s">
        <v>1136</v>
      </c>
      <c r="E562" s="109" t="s">
        <v>211</v>
      </c>
      <c r="F562" s="91"/>
      <c r="G562" s="53">
        <f>SUM(G563:G563)</f>
        <v>215</v>
      </c>
      <c r="H562" s="53">
        <f>SUM(H563:H563)</f>
        <v>215</v>
      </c>
      <c r="I562" s="53">
        <f>SUM(I563:I563)</f>
        <v>215</v>
      </c>
    </row>
    <row r="563" spans="1:9" ht="31.5">
      <c r="A563" s="50" t="s">
        <v>1150</v>
      </c>
      <c r="B563" s="81" t="s">
        <v>253</v>
      </c>
      <c r="C563" s="91" t="s">
        <v>965</v>
      </c>
      <c r="D563" s="91" t="s">
        <v>1136</v>
      </c>
      <c r="E563" s="109" t="s">
        <v>211</v>
      </c>
      <c r="F563" s="91" t="s">
        <v>1151</v>
      </c>
      <c r="G563" s="53">
        <v>215</v>
      </c>
      <c r="H563" s="53">
        <v>215</v>
      </c>
      <c r="I563" s="53">
        <v>215</v>
      </c>
    </row>
    <row r="564" spans="1:9" ht="31.5">
      <c r="A564" s="83" t="s">
        <v>1140</v>
      </c>
      <c r="B564" s="84" t="s">
        <v>253</v>
      </c>
      <c r="C564" s="85" t="s">
        <v>966</v>
      </c>
      <c r="D564" s="85" t="s">
        <v>964</v>
      </c>
      <c r="E564" s="142"/>
      <c r="F564" s="85"/>
      <c r="G564" s="93">
        <f>SUM(G565+G575+G597+G616)</f>
        <v>69364.700000000012</v>
      </c>
      <c r="H564" s="93">
        <f>SUM(H565+H575+H597+H616)</f>
        <v>88791.3</v>
      </c>
      <c r="I564" s="93">
        <f>SUM(I565+I575+I597+I616)</f>
        <v>91558.8</v>
      </c>
    </row>
    <row r="565" spans="1:9" ht="15.75">
      <c r="A565" s="78" t="s">
        <v>451</v>
      </c>
      <c r="B565" s="89" t="s">
        <v>253</v>
      </c>
      <c r="C565" s="76" t="s">
        <v>966</v>
      </c>
      <c r="D565" s="76" t="s">
        <v>961</v>
      </c>
      <c r="E565" s="144"/>
      <c r="F565" s="76"/>
      <c r="G565" s="60">
        <f>SUM(G571+G566)</f>
        <v>300</v>
      </c>
      <c r="H565" s="60">
        <f>SUM(H571+H566)</f>
        <v>6998</v>
      </c>
      <c r="I565" s="60">
        <f>SUM(I571+I566)</f>
        <v>300</v>
      </c>
    </row>
    <row r="566" spans="1:9" ht="78.75">
      <c r="A566" s="107" t="s">
        <v>820</v>
      </c>
      <c r="B566" s="81" t="s">
        <v>253</v>
      </c>
      <c r="C566" s="51" t="s">
        <v>966</v>
      </c>
      <c r="D566" s="91" t="s">
        <v>961</v>
      </c>
      <c r="E566" s="109" t="s">
        <v>171</v>
      </c>
      <c r="F566" s="76"/>
      <c r="G566" s="60">
        <f t="shared" ref="G566:I568" si="60">SUM(G567)</f>
        <v>0</v>
      </c>
      <c r="H566" s="60">
        <f t="shared" si="60"/>
        <v>6698</v>
      </c>
      <c r="I566" s="60">
        <f t="shared" si="60"/>
        <v>0</v>
      </c>
    </row>
    <row r="567" spans="1:9" ht="31.5">
      <c r="A567" s="57" t="s">
        <v>666</v>
      </c>
      <c r="B567" s="81" t="s">
        <v>253</v>
      </c>
      <c r="C567" s="51" t="s">
        <v>966</v>
      </c>
      <c r="D567" s="91" t="s">
        <v>961</v>
      </c>
      <c r="E567" s="109" t="s">
        <v>1320</v>
      </c>
      <c r="F567" s="91"/>
      <c r="G567" s="60">
        <f t="shared" si="60"/>
        <v>0</v>
      </c>
      <c r="H567" s="60">
        <f t="shared" si="60"/>
        <v>6698</v>
      </c>
      <c r="I567" s="60">
        <f t="shared" si="60"/>
        <v>0</v>
      </c>
    </row>
    <row r="568" spans="1:9" ht="47.25">
      <c r="A568" s="57" t="s">
        <v>1319</v>
      </c>
      <c r="B568" s="81" t="s">
        <v>253</v>
      </c>
      <c r="C568" s="51" t="s">
        <v>966</v>
      </c>
      <c r="D568" s="91" t="s">
        <v>961</v>
      </c>
      <c r="E568" s="109" t="s">
        <v>1321</v>
      </c>
      <c r="F568" s="91"/>
      <c r="G568" s="53">
        <f t="shared" si="60"/>
        <v>0</v>
      </c>
      <c r="H568" s="53">
        <f t="shared" si="60"/>
        <v>6698</v>
      </c>
      <c r="I568" s="53">
        <f t="shared" si="60"/>
        <v>0</v>
      </c>
    </row>
    <row r="569" spans="1:9" ht="63">
      <c r="A569" s="50" t="s">
        <v>821</v>
      </c>
      <c r="B569" s="81" t="s">
        <v>253</v>
      </c>
      <c r="C569" s="51" t="s">
        <v>966</v>
      </c>
      <c r="D569" s="91" t="s">
        <v>961</v>
      </c>
      <c r="E569" s="109" t="s">
        <v>1322</v>
      </c>
      <c r="F569" s="91"/>
      <c r="G569" s="53">
        <f>SUM(G570:G570)</f>
        <v>0</v>
      </c>
      <c r="H569" s="53">
        <f>SUM(H570:H570)</f>
        <v>6698</v>
      </c>
      <c r="I569" s="53">
        <f>SUM(I570:I570)</f>
        <v>0</v>
      </c>
    </row>
    <row r="570" spans="1:9" ht="31.5">
      <c r="A570" s="50" t="s">
        <v>1150</v>
      </c>
      <c r="B570" s="81" t="s">
        <v>253</v>
      </c>
      <c r="C570" s="51" t="s">
        <v>966</v>
      </c>
      <c r="D570" s="91" t="s">
        <v>961</v>
      </c>
      <c r="E570" s="109" t="s">
        <v>1322</v>
      </c>
      <c r="F570" s="91" t="s">
        <v>1151</v>
      </c>
      <c r="G570" s="53"/>
      <c r="H570" s="53">
        <v>6698</v>
      </c>
      <c r="I570" s="53"/>
    </row>
    <row r="571" spans="1:9" ht="15.75">
      <c r="A571" s="62" t="s">
        <v>573</v>
      </c>
      <c r="B571" s="81" t="s">
        <v>253</v>
      </c>
      <c r="C571" s="51" t="s">
        <v>966</v>
      </c>
      <c r="D571" s="91" t="s">
        <v>961</v>
      </c>
      <c r="E571" s="139" t="s">
        <v>456</v>
      </c>
      <c r="F571" s="76"/>
      <c r="G571" s="60">
        <f t="shared" ref="G571:I573" si="61">SUM(G572)</f>
        <v>300</v>
      </c>
      <c r="H571" s="60">
        <f t="shared" si="61"/>
        <v>300</v>
      </c>
      <c r="I571" s="60">
        <f t="shared" si="61"/>
        <v>300</v>
      </c>
    </row>
    <row r="572" spans="1:9" ht="31.5">
      <c r="A572" s="54" t="s">
        <v>426</v>
      </c>
      <c r="B572" s="81" t="s">
        <v>253</v>
      </c>
      <c r="C572" s="51" t="s">
        <v>966</v>
      </c>
      <c r="D572" s="51" t="s">
        <v>961</v>
      </c>
      <c r="E572" s="109" t="s">
        <v>1307</v>
      </c>
      <c r="F572" s="76"/>
      <c r="G572" s="53">
        <f t="shared" si="61"/>
        <v>300</v>
      </c>
      <c r="H572" s="53">
        <f t="shared" si="61"/>
        <v>300</v>
      </c>
      <c r="I572" s="53">
        <f t="shared" si="61"/>
        <v>300</v>
      </c>
    </row>
    <row r="573" spans="1:9" ht="173.25">
      <c r="A573" s="62" t="s">
        <v>1131</v>
      </c>
      <c r="B573" s="81" t="s">
        <v>253</v>
      </c>
      <c r="C573" s="51" t="s">
        <v>966</v>
      </c>
      <c r="D573" s="51" t="s">
        <v>961</v>
      </c>
      <c r="E573" s="109" t="s">
        <v>657</v>
      </c>
      <c r="F573" s="51"/>
      <c r="G573" s="53">
        <f t="shared" si="61"/>
        <v>300</v>
      </c>
      <c r="H573" s="53">
        <f t="shared" si="61"/>
        <v>300</v>
      </c>
      <c r="I573" s="53">
        <f t="shared" si="61"/>
        <v>300</v>
      </c>
    </row>
    <row r="574" spans="1:9" ht="31.5">
      <c r="A574" s="50" t="s">
        <v>1150</v>
      </c>
      <c r="B574" s="81" t="s">
        <v>253</v>
      </c>
      <c r="C574" s="51" t="s">
        <v>966</v>
      </c>
      <c r="D574" s="51" t="s">
        <v>961</v>
      </c>
      <c r="E574" s="109" t="s">
        <v>657</v>
      </c>
      <c r="F574" s="91" t="s">
        <v>1151</v>
      </c>
      <c r="G574" s="53">
        <v>300</v>
      </c>
      <c r="H574" s="53">
        <v>300</v>
      </c>
      <c r="I574" s="53">
        <v>300</v>
      </c>
    </row>
    <row r="575" spans="1:9" ht="15.75">
      <c r="A575" s="78" t="s">
        <v>978</v>
      </c>
      <c r="B575" s="81" t="s">
        <v>253</v>
      </c>
      <c r="C575" s="76" t="s">
        <v>966</v>
      </c>
      <c r="D575" s="76" t="s">
        <v>962</v>
      </c>
      <c r="E575" s="143"/>
      <c r="F575" s="89"/>
      <c r="G575" s="77">
        <f>SUM(G576+G580+G593)</f>
        <v>21353.200000000001</v>
      </c>
      <c r="H575" s="77">
        <f>SUM(H576+H580+H593)</f>
        <v>35480.800000000003</v>
      </c>
      <c r="I575" s="77">
        <f>SUM(I576+I580+I593)</f>
        <v>35480.800000000003</v>
      </c>
    </row>
    <row r="576" spans="1:9" ht="94.5">
      <c r="A576" s="94" t="s">
        <v>1331</v>
      </c>
      <c r="B576" s="81" t="s">
        <v>253</v>
      </c>
      <c r="C576" s="91" t="s">
        <v>966</v>
      </c>
      <c r="D576" s="91" t="s">
        <v>962</v>
      </c>
      <c r="E576" s="139" t="s">
        <v>115</v>
      </c>
      <c r="F576" s="91"/>
      <c r="G576" s="60">
        <f>SUM(G577)</f>
        <v>1500</v>
      </c>
      <c r="H576" s="60">
        <f t="shared" ref="H576:I578" si="62">SUM(H577)</f>
        <v>0</v>
      </c>
      <c r="I576" s="60">
        <f t="shared" si="62"/>
        <v>0</v>
      </c>
    </row>
    <row r="577" spans="1:9" ht="31.5">
      <c r="A577" s="54" t="s">
        <v>426</v>
      </c>
      <c r="B577" s="81" t="s">
        <v>253</v>
      </c>
      <c r="C577" s="91" t="s">
        <v>966</v>
      </c>
      <c r="D577" s="91" t="s">
        <v>962</v>
      </c>
      <c r="E577" s="109" t="s">
        <v>116</v>
      </c>
      <c r="F577" s="91"/>
      <c r="G577" s="60">
        <f>SUM(G578)</f>
        <v>1500</v>
      </c>
      <c r="H577" s="60">
        <f t="shared" si="62"/>
        <v>0</v>
      </c>
      <c r="I577" s="60">
        <f t="shared" si="62"/>
        <v>0</v>
      </c>
    </row>
    <row r="578" spans="1:9" ht="78.75">
      <c r="A578" s="94" t="s">
        <v>395</v>
      </c>
      <c r="B578" s="81" t="s">
        <v>253</v>
      </c>
      <c r="C578" s="91" t="s">
        <v>966</v>
      </c>
      <c r="D578" s="91" t="s">
        <v>962</v>
      </c>
      <c r="E578" s="109" t="s">
        <v>117</v>
      </c>
      <c r="F578" s="91"/>
      <c r="G578" s="53">
        <f>SUM(G579)</f>
        <v>1500</v>
      </c>
      <c r="H578" s="53">
        <f t="shared" si="62"/>
        <v>0</v>
      </c>
      <c r="I578" s="53">
        <f t="shared" si="62"/>
        <v>0</v>
      </c>
    </row>
    <row r="579" spans="1:9" ht="31.5">
      <c r="A579" s="50" t="s">
        <v>1150</v>
      </c>
      <c r="B579" s="81" t="s">
        <v>253</v>
      </c>
      <c r="C579" s="91" t="s">
        <v>966</v>
      </c>
      <c r="D579" s="91" t="s">
        <v>962</v>
      </c>
      <c r="E579" s="109" t="s">
        <v>117</v>
      </c>
      <c r="F579" s="91" t="s">
        <v>1151</v>
      </c>
      <c r="G579" s="53">
        <v>1500</v>
      </c>
      <c r="H579" s="53"/>
      <c r="I579" s="53"/>
    </row>
    <row r="580" spans="1:9" ht="78.75">
      <c r="A580" s="107" t="s">
        <v>820</v>
      </c>
      <c r="B580" s="81" t="s">
        <v>253</v>
      </c>
      <c r="C580" s="91" t="s">
        <v>966</v>
      </c>
      <c r="D580" s="91" t="s">
        <v>962</v>
      </c>
      <c r="E580" s="139" t="s">
        <v>125</v>
      </c>
      <c r="F580" s="91"/>
      <c r="G580" s="53">
        <f>SUM(G581+G587)</f>
        <v>17653.2</v>
      </c>
      <c r="H580" s="53">
        <f>SUM(H581+H587)</f>
        <v>33280.800000000003</v>
      </c>
      <c r="I580" s="53">
        <f>SUM(I581+I587)</f>
        <v>33280.800000000003</v>
      </c>
    </row>
    <row r="581" spans="1:9" ht="47.25">
      <c r="A581" s="57" t="s">
        <v>1329</v>
      </c>
      <c r="B581" s="81" t="s">
        <v>253</v>
      </c>
      <c r="C581" s="91" t="s">
        <v>966</v>
      </c>
      <c r="D581" s="91" t="s">
        <v>962</v>
      </c>
      <c r="E581" s="109" t="s">
        <v>126</v>
      </c>
      <c r="F581" s="91"/>
      <c r="G581" s="60">
        <f>SUM(G582)</f>
        <v>1000</v>
      </c>
      <c r="H581" s="60">
        <f>SUM(H582)</f>
        <v>10002</v>
      </c>
      <c r="I581" s="60">
        <f>SUM(I582)</f>
        <v>10002</v>
      </c>
    </row>
    <row r="582" spans="1:9" ht="31.5">
      <c r="A582" s="54" t="s">
        <v>426</v>
      </c>
      <c r="B582" s="81" t="s">
        <v>253</v>
      </c>
      <c r="C582" s="91" t="s">
        <v>966</v>
      </c>
      <c r="D582" s="91" t="s">
        <v>962</v>
      </c>
      <c r="E582" s="109" t="s">
        <v>127</v>
      </c>
      <c r="F582" s="91"/>
      <c r="G582" s="60">
        <f>SUM(G583+G585)</f>
        <v>1000</v>
      </c>
      <c r="H582" s="60">
        <f>SUM(H583+H585)</f>
        <v>10002</v>
      </c>
      <c r="I582" s="60">
        <f>SUM(I583+I585)</f>
        <v>10002</v>
      </c>
    </row>
    <row r="583" spans="1:9" ht="63">
      <c r="A583" s="50" t="s">
        <v>139</v>
      </c>
      <c r="B583" s="81" t="s">
        <v>253</v>
      </c>
      <c r="C583" s="91" t="s">
        <v>966</v>
      </c>
      <c r="D583" s="91" t="s">
        <v>962</v>
      </c>
      <c r="E583" s="109" t="s">
        <v>128</v>
      </c>
      <c r="F583" s="91"/>
      <c r="G583" s="53">
        <f>SUM(G584:G584)</f>
        <v>1000</v>
      </c>
      <c r="H583" s="53">
        <f>SUM(H584:H584)</f>
        <v>0</v>
      </c>
      <c r="I583" s="53">
        <f>SUM(I584:I584)</f>
        <v>0</v>
      </c>
    </row>
    <row r="584" spans="1:9" ht="31.5">
      <c r="A584" s="50" t="s">
        <v>1150</v>
      </c>
      <c r="B584" s="81" t="s">
        <v>253</v>
      </c>
      <c r="C584" s="91" t="s">
        <v>966</v>
      </c>
      <c r="D584" s="91" t="s">
        <v>962</v>
      </c>
      <c r="E584" s="109" t="s">
        <v>128</v>
      </c>
      <c r="F584" s="91" t="s">
        <v>1151</v>
      </c>
      <c r="G584" s="53">
        <v>1000</v>
      </c>
      <c r="H584" s="53" t="s">
        <v>958</v>
      </c>
      <c r="I584" s="53"/>
    </row>
    <row r="585" spans="1:9" ht="63">
      <c r="A585" s="50" t="s">
        <v>139</v>
      </c>
      <c r="B585" s="81" t="s">
        <v>253</v>
      </c>
      <c r="C585" s="91" t="s">
        <v>966</v>
      </c>
      <c r="D585" s="91" t="s">
        <v>962</v>
      </c>
      <c r="E585" s="109" t="s">
        <v>1325</v>
      </c>
      <c r="F585" s="91"/>
      <c r="G585" s="53">
        <f>SUM(G586:G586)</f>
        <v>0</v>
      </c>
      <c r="H585" s="53">
        <f>SUM(H586:H586)</f>
        <v>10002</v>
      </c>
      <c r="I585" s="53">
        <f>SUM(I586:I586)</f>
        <v>10002</v>
      </c>
    </row>
    <row r="586" spans="1:9" ht="31.5">
      <c r="A586" s="50" t="s">
        <v>1150</v>
      </c>
      <c r="B586" s="81" t="s">
        <v>253</v>
      </c>
      <c r="C586" s="91" t="s">
        <v>966</v>
      </c>
      <c r="D586" s="91" t="s">
        <v>962</v>
      </c>
      <c r="E586" s="109" t="s">
        <v>1325</v>
      </c>
      <c r="F586" s="91" t="s">
        <v>1151</v>
      </c>
      <c r="G586" s="53"/>
      <c r="H586" s="53">
        <v>10002</v>
      </c>
      <c r="I586" s="53">
        <v>10002</v>
      </c>
    </row>
    <row r="587" spans="1:9" ht="63">
      <c r="A587" s="57" t="s">
        <v>346</v>
      </c>
      <c r="B587" s="81" t="s">
        <v>253</v>
      </c>
      <c r="C587" s="91" t="s">
        <v>966</v>
      </c>
      <c r="D587" s="91" t="s">
        <v>962</v>
      </c>
      <c r="E587" s="109" t="s">
        <v>129</v>
      </c>
      <c r="F587" s="91"/>
      <c r="G587" s="53">
        <f>SUM(G588)</f>
        <v>16653.2</v>
      </c>
      <c r="H587" s="53">
        <f>SUM(H588)</f>
        <v>23278.799999999999</v>
      </c>
      <c r="I587" s="53">
        <f>SUM(I588)</f>
        <v>23278.799999999999</v>
      </c>
    </row>
    <row r="588" spans="1:9" ht="31.5">
      <c r="A588" s="54" t="s">
        <v>426</v>
      </c>
      <c r="B588" s="81" t="s">
        <v>253</v>
      </c>
      <c r="C588" s="91" t="s">
        <v>966</v>
      </c>
      <c r="D588" s="91" t="s">
        <v>962</v>
      </c>
      <c r="E588" s="109" t="s">
        <v>130</v>
      </c>
      <c r="F588" s="91"/>
      <c r="G588" s="53">
        <f>SUM(G589+G591)</f>
        <v>16653.2</v>
      </c>
      <c r="H588" s="53">
        <f>SUM(H589+H591)</f>
        <v>23278.799999999999</v>
      </c>
      <c r="I588" s="53">
        <f>SUM(I589+I591)</f>
        <v>23278.799999999999</v>
      </c>
    </row>
    <row r="589" spans="1:9" ht="63">
      <c r="A589" s="50" t="s">
        <v>745</v>
      </c>
      <c r="B589" s="81" t="s">
        <v>253</v>
      </c>
      <c r="C589" s="91" t="s">
        <v>966</v>
      </c>
      <c r="D589" s="91" t="s">
        <v>962</v>
      </c>
      <c r="E589" s="109" t="s">
        <v>131</v>
      </c>
      <c r="F589" s="91"/>
      <c r="G589" s="53">
        <f>SUM(G590)</f>
        <v>1522</v>
      </c>
      <c r="H589" s="53">
        <f>SUM(H590)</f>
        <v>0</v>
      </c>
      <c r="I589" s="53">
        <f>SUM(I590)</f>
        <v>0</v>
      </c>
    </row>
    <row r="590" spans="1:9" ht="31.5">
      <c r="A590" s="50" t="s">
        <v>1150</v>
      </c>
      <c r="B590" s="81" t="s">
        <v>253</v>
      </c>
      <c r="C590" s="91" t="s">
        <v>966</v>
      </c>
      <c r="D590" s="91" t="s">
        <v>962</v>
      </c>
      <c r="E590" s="109" t="s">
        <v>131</v>
      </c>
      <c r="F590" s="91" t="s">
        <v>1151</v>
      </c>
      <c r="G590" s="53">
        <v>1522</v>
      </c>
      <c r="H590" s="53"/>
      <c r="I590" s="53"/>
    </row>
    <row r="591" spans="1:9" ht="110.25">
      <c r="A591" s="59" t="s">
        <v>1257</v>
      </c>
      <c r="B591" s="81" t="s">
        <v>253</v>
      </c>
      <c r="C591" s="91" t="s">
        <v>966</v>
      </c>
      <c r="D591" s="91" t="s">
        <v>962</v>
      </c>
      <c r="E591" s="109" t="s">
        <v>633</v>
      </c>
      <c r="F591" s="91"/>
      <c r="G591" s="53">
        <f>SUM(G592)</f>
        <v>15131.2</v>
      </c>
      <c r="H591" s="53">
        <f>SUM(H592)</f>
        <v>23278.799999999999</v>
      </c>
      <c r="I591" s="53">
        <f>SUM(I592)</f>
        <v>23278.799999999999</v>
      </c>
    </row>
    <row r="592" spans="1:9" ht="31.5">
      <c r="A592" s="50" t="s">
        <v>1150</v>
      </c>
      <c r="B592" s="81" t="s">
        <v>253</v>
      </c>
      <c r="C592" s="91" t="s">
        <v>966</v>
      </c>
      <c r="D592" s="91" t="s">
        <v>962</v>
      </c>
      <c r="E592" s="109" t="s">
        <v>633</v>
      </c>
      <c r="F592" s="91" t="s">
        <v>1151</v>
      </c>
      <c r="G592" s="53">
        <v>15131.2</v>
      </c>
      <c r="H592" s="53">
        <v>23278.799999999999</v>
      </c>
      <c r="I592" s="53">
        <v>23278.799999999999</v>
      </c>
    </row>
    <row r="593" spans="1:9" ht="15.75">
      <c r="A593" s="62" t="s">
        <v>573</v>
      </c>
      <c r="B593" s="81" t="s">
        <v>253</v>
      </c>
      <c r="C593" s="91" t="s">
        <v>966</v>
      </c>
      <c r="D593" s="91" t="s">
        <v>962</v>
      </c>
      <c r="E593" s="139" t="s">
        <v>456</v>
      </c>
      <c r="F593" s="76"/>
      <c r="G593" s="60">
        <f>SUM(G594)</f>
        <v>2200</v>
      </c>
      <c r="H593" s="60">
        <f t="shared" ref="H593:I595" si="63">SUM(H594)</f>
        <v>2200</v>
      </c>
      <c r="I593" s="60">
        <f t="shared" si="63"/>
        <v>2200</v>
      </c>
    </row>
    <row r="594" spans="1:9" ht="31.5">
      <c r="A594" s="54" t="s">
        <v>426</v>
      </c>
      <c r="B594" s="81" t="s">
        <v>253</v>
      </c>
      <c r="C594" s="51" t="s">
        <v>966</v>
      </c>
      <c r="D594" s="51" t="s">
        <v>962</v>
      </c>
      <c r="E594" s="109" t="s">
        <v>1307</v>
      </c>
      <c r="F594" s="76"/>
      <c r="G594" s="60">
        <f>SUM(G595)</f>
        <v>2200</v>
      </c>
      <c r="H594" s="60">
        <f t="shared" si="63"/>
        <v>2200</v>
      </c>
      <c r="I594" s="60">
        <f t="shared" si="63"/>
        <v>2200</v>
      </c>
    </row>
    <row r="595" spans="1:9" ht="94.5">
      <c r="A595" s="62" t="s">
        <v>527</v>
      </c>
      <c r="B595" s="81" t="s">
        <v>253</v>
      </c>
      <c r="C595" s="51" t="s">
        <v>966</v>
      </c>
      <c r="D595" s="51" t="s">
        <v>962</v>
      </c>
      <c r="E595" s="109" t="s">
        <v>658</v>
      </c>
      <c r="F595" s="51"/>
      <c r="G595" s="60">
        <f>SUM(G596)</f>
        <v>2200</v>
      </c>
      <c r="H595" s="60">
        <f t="shared" si="63"/>
        <v>2200</v>
      </c>
      <c r="I595" s="60">
        <f t="shared" si="63"/>
        <v>2200</v>
      </c>
    </row>
    <row r="596" spans="1:9" ht="31.5">
      <c r="A596" s="50" t="s">
        <v>1150</v>
      </c>
      <c r="B596" s="81" t="s">
        <v>253</v>
      </c>
      <c r="C596" s="51" t="s">
        <v>966</v>
      </c>
      <c r="D596" s="51" t="s">
        <v>962</v>
      </c>
      <c r="E596" s="109" t="s">
        <v>658</v>
      </c>
      <c r="F596" s="91" t="s">
        <v>1151</v>
      </c>
      <c r="G596" s="53">
        <v>2200</v>
      </c>
      <c r="H596" s="53">
        <v>2200</v>
      </c>
      <c r="I596" s="53">
        <v>2200</v>
      </c>
    </row>
    <row r="597" spans="1:9" ht="15.75">
      <c r="A597" s="100" t="s">
        <v>146</v>
      </c>
      <c r="B597" s="81" t="s">
        <v>253</v>
      </c>
      <c r="C597" s="89" t="s">
        <v>966</v>
      </c>
      <c r="D597" s="89" t="s">
        <v>963</v>
      </c>
      <c r="E597" s="109"/>
      <c r="F597" s="91"/>
      <c r="G597" s="53">
        <f>SUM(G598+G603+G610)</f>
        <v>5996.7</v>
      </c>
      <c r="H597" s="53">
        <f>SUM(H598+H603+H610)</f>
        <v>2594</v>
      </c>
      <c r="I597" s="53">
        <f>SUM(I598+I603+I610)</f>
        <v>2661.8</v>
      </c>
    </row>
    <row r="598" spans="1:9" ht="78.75">
      <c r="A598" s="107" t="s">
        <v>820</v>
      </c>
      <c r="B598" s="81" t="s">
        <v>253</v>
      </c>
      <c r="C598" s="91" t="s">
        <v>966</v>
      </c>
      <c r="D598" s="91" t="s">
        <v>963</v>
      </c>
      <c r="E598" s="139" t="s">
        <v>125</v>
      </c>
      <c r="F598" s="91"/>
      <c r="G598" s="53">
        <f>SUM(G599)</f>
        <v>1700</v>
      </c>
      <c r="H598" s="53">
        <f t="shared" ref="H598:I600" si="64">SUM(H599)</f>
        <v>0</v>
      </c>
      <c r="I598" s="53">
        <f t="shared" si="64"/>
        <v>0</v>
      </c>
    </row>
    <row r="599" spans="1:9" ht="47.25">
      <c r="A599" s="57" t="s">
        <v>515</v>
      </c>
      <c r="B599" s="81" t="s">
        <v>253</v>
      </c>
      <c r="C599" s="91" t="s">
        <v>966</v>
      </c>
      <c r="D599" s="91" t="s">
        <v>963</v>
      </c>
      <c r="E599" s="109" t="s">
        <v>132</v>
      </c>
      <c r="F599" s="91"/>
      <c r="G599" s="60">
        <f>SUM(G600)</f>
        <v>1700</v>
      </c>
      <c r="H599" s="60">
        <f t="shared" si="64"/>
        <v>0</v>
      </c>
      <c r="I599" s="60">
        <f t="shared" si="64"/>
        <v>0</v>
      </c>
    </row>
    <row r="600" spans="1:9" ht="31.5">
      <c r="A600" s="54" t="s">
        <v>426</v>
      </c>
      <c r="B600" s="81" t="s">
        <v>253</v>
      </c>
      <c r="C600" s="91" t="s">
        <v>966</v>
      </c>
      <c r="D600" s="91" t="s">
        <v>963</v>
      </c>
      <c r="E600" s="109" t="s">
        <v>133</v>
      </c>
      <c r="F600" s="91"/>
      <c r="G600" s="60">
        <f>SUM(G601)</f>
        <v>1700</v>
      </c>
      <c r="H600" s="60">
        <f t="shared" si="64"/>
        <v>0</v>
      </c>
      <c r="I600" s="60">
        <f t="shared" si="64"/>
        <v>0</v>
      </c>
    </row>
    <row r="601" spans="1:9" ht="63">
      <c r="A601" s="50" t="s">
        <v>139</v>
      </c>
      <c r="B601" s="81" t="s">
        <v>253</v>
      </c>
      <c r="C601" s="91" t="s">
        <v>966</v>
      </c>
      <c r="D601" s="91" t="s">
        <v>963</v>
      </c>
      <c r="E601" s="109" t="s">
        <v>134</v>
      </c>
      <c r="F601" s="91"/>
      <c r="G601" s="53">
        <f>SUM(G602:G602)</f>
        <v>1700</v>
      </c>
      <c r="H601" s="53">
        <f>SUM(H602:H602)</f>
        <v>0</v>
      </c>
      <c r="I601" s="53">
        <f>SUM(I602:I602)</f>
        <v>0</v>
      </c>
    </row>
    <row r="602" spans="1:9" ht="31.5">
      <c r="A602" s="50" t="s">
        <v>1150</v>
      </c>
      <c r="B602" s="81" t="s">
        <v>253</v>
      </c>
      <c r="C602" s="91" t="s">
        <v>966</v>
      </c>
      <c r="D602" s="91" t="s">
        <v>963</v>
      </c>
      <c r="E602" s="109" t="s">
        <v>134</v>
      </c>
      <c r="F602" s="91" t="s">
        <v>1151</v>
      </c>
      <c r="G602" s="53">
        <v>1700</v>
      </c>
      <c r="H602" s="53"/>
      <c r="I602" s="53"/>
    </row>
    <row r="603" spans="1:9" ht="63">
      <c r="A603" s="107" t="s">
        <v>822</v>
      </c>
      <c r="B603" s="81" t="s">
        <v>253</v>
      </c>
      <c r="C603" s="91" t="s">
        <v>966</v>
      </c>
      <c r="D603" s="91" t="s">
        <v>963</v>
      </c>
      <c r="E603" s="139" t="s">
        <v>520</v>
      </c>
      <c r="F603" s="91"/>
      <c r="G603" s="53">
        <f>SUM(G604+G607)</f>
        <v>2796.7</v>
      </c>
      <c r="H603" s="53">
        <f>SUM(H604+H607)</f>
        <v>1094</v>
      </c>
      <c r="I603" s="53">
        <f>SUM(I604+I607)</f>
        <v>1161.8</v>
      </c>
    </row>
    <row r="604" spans="1:9" ht="31.5">
      <c r="A604" s="54" t="s">
        <v>426</v>
      </c>
      <c r="B604" s="81" t="s">
        <v>253</v>
      </c>
      <c r="C604" s="91" t="s">
        <v>966</v>
      </c>
      <c r="D604" s="91" t="s">
        <v>963</v>
      </c>
      <c r="E604" s="139" t="s">
        <v>825</v>
      </c>
      <c r="F604" s="91"/>
      <c r="G604" s="60">
        <f>SUM(G606)</f>
        <v>200</v>
      </c>
      <c r="H604" s="60">
        <f>SUM(H606)</f>
        <v>0</v>
      </c>
      <c r="I604" s="60">
        <f>SUM(I606)</f>
        <v>0</v>
      </c>
    </row>
    <row r="605" spans="1:9" ht="47.25">
      <c r="A605" s="54" t="s">
        <v>717</v>
      </c>
      <c r="B605" s="81" t="s">
        <v>253</v>
      </c>
      <c r="C605" s="91" t="s">
        <v>966</v>
      </c>
      <c r="D605" s="91" t="s">
        <v>963</v>
      </c>
      <c r="E605" s="139" t="s">
        <v>216</v>
      </c>
      <c r="F605" s="91"/>
      <c r="G605" s="60">
        <v>200</v>
      </c>
      <c r="H605" s="60"/>
      <c r="I605" s="60"/>
    </row>
    <row r="606" spans="1:9" ht="31.5">
      <c r="A606" s="50" t="s">
        <v>1150</v>
      </c>
      <c r="B606" s="81" t="s">
        <v>253</v>
      </c>
      <c r="C606" s="91" t="s">
        <v>966</v>
      </c>
      <c r="D606" s="91" t="s">
        <v>963</v>
      </c>
      <c r="E606" s="139" t="s">
        <v>216</v>
      </c>
      <c r="F606" s="91" t="s">
        <v>1151</v>
      </c>
      <c r="G606" s="60">
        <v>200</v>
      </c>
      <c r="H606" s="60"/>
      <c r="I606" s="60"/>
    </row>
    <row r="607" spans="1:9" ht="31.5">
      <c r="A607" s="59" t="s">
        <v>218</v>
      </c>
      <c r="B607" s="81" t="s">
        <v>253</v>
      </c>
      <c r="C607" s="91" t="s">
        <v>966</v>
      </c>
      <c r="D607" s="91" t="s">
        <v>963</v>
      </c>
      <c r="E607" s="139" t="s">
        <v>638</v>
      </c>
      <c r="F607" s="91"/>
      <c r="G607" s="53">
        <f>SUM(G608)</f>
        <v>2596.6999999999998</v>
      </c>
      <c r="H607" s="53">
        <f>SUM(H608)</f>
        <v>1094</v>
      </c>
      <c r="I607" s="53">
        <f>SUM(I608)</f>
        <v>1161.8</v>
      </c>
    </row>
    <row r="608" spans="1:9" ht="31.5">
      <c r="A608" s="62" t="s">
        <v>1051</v>
      </c>
      <c r="B608" s="81" t="s">
        <v>253</v>
      </c>
      <c r="C608" s="91" t="s">
        <v>966</v>
      </c>
      <c r="D608" s="91" t="s">
        <v>963</v>
      </c>
      <c r="E608" s="139" t="s">
        <v>639</v>
      </c>
      <c r="F608" s="91"/>
      <c r="G608" s="60">
        <v>2596.6999999999998</v>
      </c>
      <c r="H608" s="60">
        <v>1094</v>
      </c>
      <c r="I608" s="60">
        <v>1161.8</v>
      </c>
    </row>
    <row r="609" spans="1:9" ht="31.5">
      <c r="A609" s="50" t="s">
        <v>1150</v>
      </c>
      <c r="B609" s="81" t="s">
        <v>253</v>
      </c>
      <c r="C609" s="91" t="s">
        <v>966</v>
      </c>
      <c r="D609" s="91" t="s">
        <v>963</v>
      </c>
      <c r="E609" s="139" t="s">
        <v>639</v>
      </c>
      <c r="F609" s="91" t="s">
        <v>1151</v>
      </c>
      <c r="G609" s="60">
        <v>2596.6999999999998</v>
      </c>
      <c r="H609" s="60">
        <v>1094</v>
      </c>
      <c r="I609" s="60">
        <v>1161.8</v>
      </c>
    </row>
    <row r="610" spans="1:9" ht="15.75">
      <c r="A610" s="62" t="s">
        <v>573</v>
      </c>
      <c r="B610" s="81" t="s">
        <v>253</v>
      </c>
      <c r="C610" s="51" t="s">
        <v>966</v>
      </c>
      <c r="D610" s="51" t="s">
        <v>963</v>
      </c>
      <c r="E610" s="139" t="s">
        <v>456</v>
      </c>
      <c r="F610" s="89"/>
      <c r="G610" s="60">
        <f>SUM(G611)</f>
        <v>1500</v>
      </c>
      <c r="H610" s="60">
        <f>SUM(H611)</f>
        <v>1500</v>
      </c>
      <c r="I610" s="60">
        <f>SUM(I611)</f>
        <v>1500</v>
      </c>
    </row>
    <row r="611" spans="1:9" ht="31.5">
      <c r="A611" s="54" t="s">
        <v>426</v>
      </c>
      <c r="B611" s="81" t="s">
        <v>253</v>
      </c>
      <c r="C611" s="51" t="s">
        <v>966</v>
      </c>
      <c r="D611" s="51" t="s">
        <v>963</v>
      </c>
      <c r="E611" s="109" t="s">
        <v>1307</v>
      </c>
      <c r="F611" s="51"/>
      <c r="G611" s="60">
        <f>SUM(G612+G614)</f>
        <v>1500</v>
      </c>
      <c r="H611" s="60">
        <f>SUM(H612+H614)</f>
        <v>1500</v>
      </c>
      <c r="I611" s="60">
        <f>SUM(I612+I614)</f>
        <v>1500</v>
      </c>
    </row>
    <row r="612" spans="1:9" ht="31.5">
      <c r="A612" s="62" t="s">
        <v>511</v>
      </c>
      <c r="B612" s="81" t="s">
        <v>253</v>
      </c>
      <c r="C612" s="51" t="s">
        <v>966</v>
      </c>
      <c r="D612" s="51" t="s">
        <v>963</v>
      </c>
      <c r="E612" s="109" t="s">
        <v>659</v>
      </c>
      <c r="F612" s="51"/>
      <c r="G612" s="53">
        <f>SUM(G613)</f>
        <v>800</v>
      </c>
      <c r="H612" s="53">
        <f>SUM(H613)</f>
        <v>800</v>
      </c>
      <c r="I612" s="53">
        <f>SUM(I613)</f>
        <v>800</v>
      </c>
    </row>
    <row r="613" spans="1:9" ht="31.5">
      <c r="A613" s="50" t="s">
        <v>1150</v>
      </c>
      <c r="B613" s="81" t="s">
        <v>253</v>
      </c>
      <c r="C613" s="51" t="s">
        <v>966</v>
      </c>
      <c r="D613" s="51" t="s">
        <v>963</v>
      </c>
      <c r="E613" s="109" t="s">
        <v>659</v>
      </c>
      <c r="F613" s="91" t="s">
        <v>1151</v>
      </c>
      <c r="G613" s="53">
        <v>800</v>
      </c>
      <c r="H613" s="53">
        <v>800</v>
      </c>
      <c r="I613" s="53">
        <v>800</v>
      </c>
    </row>
    <row r="614" spans="1:9" ht="31.5">
      <c r="A614" s="62" t="s">
        <v>512</v>
      </c>
      <c r="B614" s="81" t="s">
        <v>253</v>
      </c>
      <c r="C614" s="51" t="s">
        <v>966</v>
      </c>
      <c r="D614" s="51" t="s">
        <v>963</v>
      </c>
      <c r="E614" s="109" t="s">
        <v>660</v>
      </c>
      <c r="F614" s="51"/>
      <c r="G614" s="53">
        <f>SUM(G615)</f>
        <v>700</v>
      </c>
      <c r="H614" s="53">
        <f>SUM(H615)</f>
        <v>700</v>
      </c>
      <c r="I614" s="53">
        <f>SUM(I615)</f>
        <v>700</v>
      </c>
    </row>
    <row r="615" spans="1:9" ht="31.5">
      <c r="A615" s="50" t="s">
        <v>1150</v>
      </c>
      <c r="B615" s="81" t="s">
        <v>253</v>
      </c>
      <c r="C615" s="51" t="s">
        <v>966</v>
      </c>
      <c r="D615" s="51" t="s">
        <v>963</v>
      </c>
      <c r="E615" s="139" t="s">
        <v>660</v>
      </c>
      <c r="F615" s="91" t="s">
        <v>1151</v>
      </c>
      <c r="G615" s="53">
        <v>700</v>
      </c>
      <c r="H615" s="53">
        <v>700</v>
      </c>
      <c r="I615" s="53">
        <v>700</v>
      </c>
    </row>
    <row r="616" spans="1:9" ht="31.5">
      <c r="A616" s="78" t="s">
        <v>946</v>
      </c>
      <c r="B616" s="81" t="s">
        <v>253</v>
      </c>
      <c r="C616" s="76" t="s">
        <v>966</v>
      </c>
      <c r="D616" s="76" t="s">
        <v>966</v>
      </c>
      <c r="E616" s="143"/>
      <c r="F616" s="89"/>
      <c r="G616" s="77">
        <f>SUM(G626+G617+G622)</f>
        <v>41714.800000000003</v>
      </c>
      <c r="H616" s="77">
        <f>SUM(H626+H617+H622)</f>
        <v>43718.5</v>
      </c>
      <c r="I616" s="77">
        <f>SUM(I626+I617+I622)</f>
        <v>53116.2</v>
      </c>
    </row>
    <row r="617" spans="1:9" ht="78.75">
      <c r="A617" s="107" t="s">
        <v>820</v>
      </c>
      <c r="B617" s="81" t="s">
        <v>253</v>
      </c>
      <c r="C617" s="91" t="s">
        <v>966</v>
      </c>
      <c r="D617" s="91" t="s">
        <v>966</v>
      </c>
      <c r="E617" s="109" t="s">
        <v>125</v>
      </c>
      <c r="F617" s="91"/>
      <c r="G617" s="53">
        <f>SUM(G618)</f>
        <v>27023</v>
      </c>
      <c r="H617" s="53">
        <f t="shared" ref="H617:I619" si="65">SUM(H618)</f>
        <v>29029</v>
      </c>
      <c r="I617" s="53">
        <f t="shared" si="65"/>
        <v>53053</v>
      </c>
    </row>
    <row r="618" spans="1:9" ht="63">
      <c r="A618" s="57" t="s">
        <v>346</v>
      </c>
      <c r="B618" s="81" t="s">
        <v>253</v>
      </c>
      <c r="C618" s="91" t="s">
        <v>966</v>
      </c>
      <c r="D618" s="91" t="s">
        <v>966</v>
      </c>
      <c r="E618" s="109" t="s">
        <v>129</v>
      </c>
      <c r="F618" s="91"/>
      <c r="G618" s="53">
        <f>SUM(G619)</f>
        <v>27023</v>
      </c>
      <c r="H618" s="53">
        <f t="shared" si="65"/>
        <v>29029</v>
      </c>
      <c r="I618" s="53">
        <f t="shared" si="65"/>
        <v>53053</v>
      </c>
    </row>
    <row r="619" spans="1:9" ht="31.5">
      <c r="A619" s="56" t="s">
        <v>828</v>
      </c>
      <c r="B619" s="81" t="s">
        <v>253</v>
      </c>
      <c r="C619" s="91" t="s">
        <v>966</v>
      </c>
      <c r="D619" s="91" t="s">
        <v>966</v>
      </c>
      <c r="E619" s="109" t="s">
        <v>14</v>
      </c>
      <c r="F619" s="91"/>
      <c r="G619" s="53">
        <f>SUM(G620)</f>
        <v>27023</v>
      </c>
      <c r="H619" s="53">
        <f t="shared" si="65"/>
        <v>29029</v>
      </c>
      <c r="I619" s="53">
        <f t="shared" si="65"/>
        <v>53053</v>
      </c>
    </row>
    <row r="620" spans="1:9" ht="31.5">
      <c r="A620" s="59" t="s">
        <v>1337</v>
      </c>
      <c r="B620" s="81" t="s">
        <v>253</v>
      </c>
      <c r="C620" s="91" t="s">
        <v>966</v>
      </c>
      <c r="D620" s="91" t="s">
        <v>962</v>
      </c>
      <c r="E620" s="109" t="s">
        <v>15</v>
      </c>
      <c r="F620" s="91"/>
      <c r="G620" s="53">
        <f>SUM(G621)</f>
        <v>27023</v>
      </c>
      <c r="H620" s="53">
        <f>SUM(H621)</f>
        <v>29029</v>
      </c>
      <c r="I620" s="53">
        <f>SUM(I621)</f>
        <v>53053</v>
      </c>
    </row>
    <row r="621" spans="1:9" ht="47.25">
      <c r="A621" s="59" t="s">
        <v>43</v>
      </c>
      <c r="B621" s="81" t="s">
        <v>253</v>
      </c>
      <c r="C621" s="91" t="s">
        <v>966</v>
      </c>
      <c r="D621" s="91" t="s">
        <v>962</v>
      </c>
      <c r="E621" s="109" t="s">
        <v>15</v>
      </c>
      <c r="F621" s="91" t="s">
        <v>44</v>
      </c>
      <c r="G621" s="53">
        <v>27023</v>
      </c>
      <c r="H621" s="53">
        <v>29029</v>
      </c>
      <c r="I621" s="53">
        <v>53053</v>
      </c>
    </row>
    <row r="622" spans="1:9" ht="63">
      <c r="A622" s="168" t="s">
        <v>472</v>
      </c>
      <c r="B622" s="81" t="s">
        <v>253</v>
      </c>
      <c r="C622" s="91" t="s">
        <v>966</v>
      </c>
      <c r="D622" s="91" t="s">
        <v>966</v>
      </c>
      <c r="E622" s="168" t="s">
        <v>18</v>
      </c>
      <c r="F622" s="91"/>
      <c r="G622" s="53">
        <f>SUM(G623)</f>
        <v>14629.2</v>
      </c>
      <c r="H622" s="53">
        <f t="shared" ref="H622:I624" si="66">SUM(H623)</f>
        <v>14626.6</v>
      </c>
      <c r="I622" s="53">
        <f t="shared" si="66"/>
        <v>0</v>
      </c>
    </row>
    <row r="623" spans="1:9" ht="31.5">
      <c r="A623" s="56" t="s">
        <v>828</v>
      </c>
      <c r="B623" s="81" t="s">
        <v>253</v>
      </c>
      <c r="C623" s="91" t="s">
        <v>966</v>
      </c>
      <c r="D623" s="91" t="s">
        <v>966</v>
      </c>
      <c r="E623" s="168" t="s">
        <v>16</v>
      </c>
      <c r="F623" s="91"/>
      <c r="G623" s="53">
        <f>SUM(G624)</f>
        <v>14629.2</v>
      </c>
      <c r="H623" s="53">
        <f t="shared" si="66"/>
        <v>14626.6</v>
      </c>
      <c r="I623" s="53">
        <f t="shared" si="66"/>
        <v>0</v>
      </c>
    </row>
    <row r="624" spans="1:9" ht="47.25">
      <c r="A624" s="168" t="s">
        <v>718</v>
      </c>
      <c r="B624" s="81" t="s">
        <v>253</v>
      </c>
      <c r="C624" s="91" t="s">
        <v>966</v>
      </c>
      <c r="D624" s="91" t="s">
        <v>966</v>
      </c>
      <c r="E624" s="168" t="s">
        <v>17</v>
      </c>
      <c r="F624" s="91"/>
      <c r="G624" s="53">
        <f>SUM(G625)</f>
        <v>14629.2</v>
      </c>
      <c r="H624" s="53">
        <f t="shared" si="66"/>
        <v>14626.6</v>
      </c>
      <c r="I624" s="53">
        <f t="shared" si="66"/>
        <v>0</v>
      </c>
    </row>
    <row r="625" spans="1:9" ht="47.25">
      <c r="A625" s="59" t="s">
        <v>43</v>
      </c>
      <c r="B625" s="81" t="s">
        <v>253</v>
      </c>
      <c r="C625" s="91" t="s">
        <v>966</v>
      </c>
      <c r="D625" s="91" t="s">
        <v>966</v>
      </c>
      <c r="E625" s="168" t="s">
        <v>17</v>
      </c>
      <c r="F625" s="91" t="s">
        <v>44</v>
      </c>
      <c r="G625" s="60">
        <v>14629.2</v>
      </c>
      <c r="H625" s="60">
        <v>14626.6</v>
      </c>
      <c r="I625" s="60"/>
    </row>
    <row r="626" spans="1:9" ht="15.75">
      <c r="A626" s="62" t="s">
        <v>573</v>
      </c>
      <c r="B626" s="81" t="s">
        <v>253</v>
      </c>
      <c r="C626" s="91" t="s">
        <v>966</v>
      </c>
      <c r="D626" s="91" t="s">
        <v>966</v>
      </c>
      <c r="E626" s="109" t="s">
        <v>456</v>
      </c>
      <c r="F626" s="89"/>
      <c r="G626" s="77">
        <f t="shared" ref="G626:I627" si="67">SUM(G627)</f>
        <v>62.6</v>
      </c>
      <c r="H626" s="77">
        <f t="shared" si="67"/>
        <v>62.9</v>
      </c>
      <c r="I626" s="77">
        <f t="shared" si="67"/>
        <v>63.2</v>
      </c>
    </row>
    <row r="627" spans="1:9" ht="15.75">
      <c r="A627" s="62" t="s">
        <v>564</v>
      </c>
      <c r="B627" s="81" t="s">
        <v>253</v>
      </c>
      <c r="C627" s="91" t="s">
        <v>966</v>
      </c>
      <c r="D627" s="91" t="s">
        <v>966</v>
      </c>
      <c r="E627" s="109" t="s">
        <v>457</v>
      </c>
      <c r="F627" s="89"/>
      <c r="G627" s="77">
        <f t="shared" si="67"/>
        <v>62.6</v>
      </c>
      <c r="H627" s="77">
        <f t="shared" si="67"/>
        <v>62.9</v>
      </c>
      <c r="I627" s="77">
        <f t="shared" si="67"/>
        <v>63.2</v>
      </c>
    </row>
    <row r="628" spans="1:9" ht="78.75">
      <c r="A628" s="62" t="s">
        <v>234</v>
      </c>
      <c r="B628" s="81" t="s">
        <v>253</v>
      </c>
      <c r="C628" s="91" t="s">
        <v>966</v>
      </c>
      <c r="D628" s="91" t="s">
        <v>966</v>
      </c>
      <c r="E628" s="109" t="s">
        <v>1306</v>
      </c>
      <c r="F628" s="91"/>
      <c r="G628" s="60">
        <f>SUM(G629:G629)</f>
        <v>62.6</v>
      </c>
      <c r="H628" s="60">
        <f>SUM(H629:H629)</f>
        <v>62.9</v>
      </c>
      <c r="I628" s="60">
        <f>SUM(I629:I629)</f>
        <v>63.2</v>
      </c>
    </row>
    <row r="629" spans="1:9" ht="94.5">
      <c r="A629" s="59" t="s">
        <v>1058</v>
      </c>
      <c r="B629" s="81" t="s">
        <v>253</v>
      </c>
      <c r="C629" s="91" t="s">
        <v>966</v>
      </c>
      <c r="D629" s="91" t="s">
        <v>966</v>
      </c>
      <c r="E629" s="109" t="s">
        <v>1306</v>
      </c>
      <c r="F629" s="91" t="s">
        <v>1087</v>
      </c>
      <c r="G629" s="53">
        <v>62.6</v>
      </c>
      <c r="H629" s="53">
        <v>62.9</v>
      </c>
      <c r="I629" s="53">
        <v>63.2</v>
      </c>
    </row>
    <row r="630" spans="1:9" ht="31.5">
      <c r="A630" s="83" t="s">
        <v>1141</v>
      </c>
      <c r="B630" s="84" t="s">
        <v>253</v>
      </c>
      <c r="C630" s="85" t="s">
        <v>968</v>
      </c>
      <c r="D630" s="85" t="s">
        <v>964</v>
      </c>
      <c r="E630" s="142"/>
      <c r="F630" s="85"/>
      <c r="G630" s="93">
        <f>SUM(G636+G631)</f>
        <v>1080</v>
      </c>
      <c r="H630" s="93">
        <f>SUM(H636+H631)</f>
        <v>110689.60000000001</v>
      </c>
      <c r="I630" s="93">
        <f>SUM(I636+I631)</f>
        <v>0</v>
      </c>
    </row>
    <row r="631" spans="1:9" ht="15.75">
      <c r="A631" s="78" t="s">
        <v>871</v>
      </c>
      <c r="B631" s="76" t="s">
        <v>253</v>
      </c>
      <c r="C631" s="76" t="s">
        <v>968</v>
      </c>
      <c r="D631" s="76" t="s">
        <v>961</v>
      </c>
      <c r="E631" s="142"/>
      <c r="F631" s="85"/>
      <c r="G631" s="92">
        <f>SUM(G632)</f>
        <v>1000</v>
      </c>
      <c r="H631" s="92">
        <f>SUM(H632)</f>
        <v>110689.60000000001</v>
      </c>
      <c r="I631" s="92">
        <f>SUM(I632)</f>
        <v>0</v>
      </c>
    </row>
    <row r="632" spans="1:9" ht="47.25">
      <c r="A632" s="107" t="s">
        <v>473</v>
      </c>
      <c r="B632" s="91" t="s">
        <v>253</v>
      </c>
      <c r="C632" s="91" t="s">
        <v>968</v>
      </c>
      <c r="D632" s="91" t="s">
        <v>961</v>
      </c>
      <c r="E632" s="139" t="s">
        <v>303</v>
      </c>
      <c r="F632" s="85"/>
      <c r="G632" s="60">
        <f t="shared" ref="G632:I634" si="68">SUM(G633)</f>
        <v>1000</v>
      </c>
      <c r="H632" s="60">
        <f t="shared" si="68"/>
        <v>110689.60000000001</v>
      </c>
      <c r="I632" s="60">
        <f t="shared" si="68"/>
        <v>0</v>
      </c>
    </row>
    <row r="633" spans="1:9" ht="31.5">
      <c r="A633" s="56" t="s">
        <v>828</v>
      </c>
      <c r="B633" s="91" t="s">
        <v>253</v>
      </c>
      <c r="C633" s="91" t="s">
        <v>968</v>
      </c>
      <c r="D633" s="91" t="s">
        <v>961</v>
      </c>
      <c r="E633" s="109" t="s">
        <v>19</v>
      </c>
      <c r="F633" s="85"/>
      <c r="G633" s="53">
        <f t="shared" si="68"/>
        <v>1000</v>
      </c>
      <c r="H633" s="53">
        <f t="shared" si="68"/>
        <v>110689.60000000001</v>
      </c>
      <c r="I633" s="53">
        <f t="shared" si="68"/>
        <v>0</v>
      </c>
    </row>
    <row r="634" spans="1:9" ht="31.5">
      <c r="A634" s="59" t="s">
        <v>955</v>
      </c>
      <c r="B634" s="91" t="s">
        <v>253</v>
      </c>
      <c r="C634" s="91" t="s">
        <v>968</v>
      </c>
      <c r="D634" s="91" t="s">
        <v>961</v>
      </c>
      <c r="E634" s="139" t="s">
        <v>20</v>
      </c>
      <c r="F634" s="85"/>
      <c r="G634" s="53">
        <f t="shared" si="68"/>
        <v>1000</v>
      </c>
      <c r="H634" s="53">
        <f t="shared" si="68"/>
        <v>110689.60000000001</v>
      </c>
      <c r="I634" s="53">
        <f t="shared" si="68"/>
        <v>0</v>
      </c>
    </row>
    <row r="635" spans="1:9" ht="47.25">
      <c r="A635" s="59" t="s">
        <v>956</v>
      </c>
      <c r="B635" s="91" t="s">
        <v>253</v>
      </c>
      <c r="C635" s="91" t="s">
        <v>968</v>
      </c>
      <c r="D635" s="91" t="s">
        <v>961</v>
      </c>
      <c r="E635" s="139" t="s">
        <v>20</v>
      </c>
      <c r="F635" s="91" t="s">
        <v>44</v>
      </c>
      <c r="G635" s="60">
        <v>1000</v>
      </c>
      <c r="H635" s="60">
        <v>110689.60000000001</v>
      </c>
      <c r="I635" s="93"/>
    </row>
    <row r="636" spans="1:9" ht="47.25">
      <c r="A636" s="104" t="s">
        <v>762</v>
      </c>
      <c r="B636" s="91" t="s">
        <v>253</v>
      </c>
      <c r="C636" s="91" t="s">
        <v>968</v>
      </c>
      <c r="D636" s="91" t="s">
        <v>966</v>
      </c>
      <c r="E636" s="143"/>
      <c r="F636" s="89"/>
      <c r="G636" s="92">
        <f t="shared" ref="G636:I640" si="69">SUM(G637)</f>
        <v>80</v>
      </c>
      <c r="H636" s="92">
        <f t="shared" si="69"/>
        <v>0</v>
      </c>
      <c r="I636" s="92">
        <f t="shared" si="69"/>
        <v>0</v>
      </c>
    </row>
    <row r="637" spans="1:9" ht="47.25">
      <c r="A637" s="59" t="s">
        <v>1077</v>
      </c>
      <c r="B637" s="91" t="s">
        <v>253</v>
      </c>
      <c r="C637" s="51" t="s">
        <v>968</v>
      </c>
      <c r="D637" s="51" t="s">
        <v>966</v>
      </c>
      <c r="E637" s="139" t="s">
        <v>315</v>
      </c>
      <c r="F637" s="91"/>
      <c r="G637" s="60">
        <f t="shared" si="69"/>
        <v>80</v>
      </c>
      <c r="H637" s="60">
        <f t="shared" si="69"/>
        <v>0</v>
      </c>
      <c r="I637" s="60">
        <f t="shared" si="69"/>
        <v>0</v>
      </c>
    </row>
    <row r="638" spans="1:9" ht="47.25">
      <c r="A638" s="54" t="s">
        <v>21</v>
      </c>
      <c r="B638" s="91" t="s">
        <v>253</v>
      </c>
      <c r="C638" s="51" t="s">
        <v>968</v>
      </c>
      <c r="D638" s="51" t="s">
        <v>966</v>
      </c>
      <c r="E638" s="139" t="s">
        <v>316</v>
      </c>
      <c r="F638" s="91"/>
      <c r="G638" s="60">
        <f t="shared" si="69"/>
        <v>80</v>
      </c>
      <c r="H638" s="60">
        <f t="shared" si="69"/>
        <v>0</v>
      </c>
      <c r="I638" s="60">
        <f t="shared" si="69"/>
        <v>0</v>
      </c>
    </row>
    <row r="639" spans="1:9" ht="15.75">
      <c r="A639" s="54" t="s">
        <v>564</v>
      </c>
      <c r="B639" s="91" t="s">
        <v>253</v>
      </c>
      <c r="C639" s="51" t="s">
        <v>968</v>
      </c>
      <c r="D639" s="51" t="s">
        <v>966</v>
      </c>
      <c r="E639" s="139" t="s">
        <v>100</v>
      </c>
      <c r="F639" s="91"/>
      <c r="G639" s="53">
        <f t="shared" si="69"/>
        <v>80</v>
      </c>
      <c r="H639" s="53">
        <f t="shared" si="69"/>
        <v>0</v>
      </c>
      <c r="I639" s="53">
        <f t="shared" si="69"/>
        <v>0</v>
      </c>
    </row>
    <row r="640" spans="1:9" ht="47.25">
      <c r="A640" s="54" t="s">
        <v>807</v>
      </c>
      <c r="B640" s="91" t="s">
        <v>253</v>
      </c>
      <c r="C640" s="51" t="s">
        <v>968</v>
      </c>
      <c r="D640" s="51" t="s">
        <v>966</v>
      </c>
      <c r="E640" s="139" t="s">
        <v>101</v>
      </c>
      <c r="F640" s="91"/>
      <c r="G640" s="53">
        <f t="shared" si="69"/>
        <v>80</v>
      </c>
      <c r="H640" s="53">
        <f t="shared" si="69"/>
        <v>0</v>
      </c>
      <c r="I640" s="53">
        <f t="shared" si="69"/>
        <v>0</v>
      </c>
    </row>
    <row r="641" spans="1:9" ht="31.5">
      <c r="A641" s="59" t="s">
        <v>1150</v>
      </c>
      <c r="B641" s="91" t="s">
        <v>253</v>
      </c>
      <c r="C641" s="51" t="s">
        <v>968</v>
      </c>
      <c r="D641" s="51" t="s">
        <v>966</v>
      </c>
      <c r="E641" s="139" t="s">
        <v>101</v>
      </c>
      <c r="F641" s="91" t="s">
        <v>1151</v>
      </c>
      <c r="G641" s="53">
        <v>80</v>
      </c>
      <c r="H641" s="53"/>
      <c r="I641" s="53"/>
    </row>
    <row r="642" spans="1:9" ht="15.75">
      <c r="A642" s="114" t="s">
        <v>574</v>
      </c>
      <c r="B642" s="61" t="s">
        <v>253</v>
      </c>
      <c r="C642" s="115" t="s">
        <v>1138</v>
      </c>
      <c r="D642" s="115" t="s">
        <v>964</v>
      </c>
      <c r="E642" s="145"/>
      <c r="F642" s="115"/>
      <c r="G642" s="93">
        <f>SUM(G643)</f>
        <v>82.1</v>
      </c>
      <c r="H642" s="93">
        <f>SUM(H643)</f>
        <v>82.1</v>
      </c>
      <c r="I642" s="93">
        <f>SUM(I643)</f>
        <v>82.1</v>
      </c>
    </row>
    <row r="643" spans="1:9" ht="31.5">
      <c r="A643" s="104" t="s">
        <v>233</v>
      </c>
      <c r="B643" s="89" t="s">
        <v>253</v>
      </c>
      <c r="C643" s="89" t="s">
        <v>1138</v>
      </c>
      <c r="D643" s="89" t="s">
        <v>965</v>
      </c>
      <c r="E643" s="139"/>
      <c r="F643" s="91"/>
      <c r="G643" s="60">
        <f>SUM(G645)</f>
        <v>82.1</v>
      </c>
      <c r="H643" s="60">
        <f>SUM(H645)</f>
        <v>82.1</v>
      </c>
      <c r="I643" s="60">
        <f>SUM(I645)</f>
        <v>82.1</v>
      </c>
    </row>
    <row r="644" spans="1:9" ht="47.25">
      <c r="A644" s="59" t="s">
        <v>76</v>
      </c>
      <c r="B644" s="91" t="s">
        <v>253</v>
      </c>
      <c r="C644" s="91" t="s">
        <v>1138</v>
      </c>
      <c r="D644" s="91" t="s">
        <v>965</v>
      </c>
      <c r="E644" s="139" t="s">
        <v>888</v>
      </c>
      <c r="F644" s="60"/>
      <c r="G644" s="53">
        <f>SUM(G645)</f>
        <v>82.1</v>
      </c>
      <c r="H644" s="53">
        <f>SUM(H645)</f>
        <v>82.1</v>
      </c>
      <c r="I644" s="53">
        <f>SUM(I645)</f>
        <v>82.1</v>
      </c>
    </row>
    <row r="645" spans="1:9" ht="94.5">
      <c r="A645" s="59" t="s">
        <v>722</v>
      </c>
      <c r="B645" s="91" t="s">
        <v>253</v>
      </c>
      <c r="C645" s="91" t="s">
        <v>1138</v>
      </c>
      <c r="D645" s="91" t="s">
        <v>965</v>
      </c>
      <c r="E645" s="109" t="s">
        <v>889</v>
      </c>
      <c r="F645" s="53"/>
      <c r="G645" s="60">
        <f>SUM(G647)</f>
        <v>82.1</v>
      </c>
      <c r="H645" s="60">
        <f>SUM(H647)</f>
        <v>82.1</v>
      </c>
      <c r="I645" s="60">
        <f>SUM(I647)</f>
        <v>82.1</v>
      </c>
    </row>
    <row r="646" spans="1:9" ht="15.75">
      <c r="A646" s="62" t="s">
        <v>564</v>
      </c>
      <c r="B646" s="91" t="s">
        <v>253</v>
      </c>
      <c r="C646" s="91" t="s">
        <v>1138</v>
      </c>
      <c r="D646" s="91" t="s">
        <v>965</v>
      </c>
      <c r="E646" s="109" t="s">
        <v>890</v>
      </c>
      <c r="F646" s="53"/>
      <c r="G646" s="53">
        <f t="shared" ref="G646:I647" si="70">SUM(G647)</f>
        <v>82.1</v>
      </c>
      <c r="H646" s="53">
        <f t="shared" si="70"/>
        <v>82.1</v>
      </c>
      <c r="I646" s="53">
        <f t="shared" si="70"/>
        <v>82.1</v>
      </c>
    </row>
    <row r="647" spans="1:9" ht="63">
      <c r="A647" s="59" t="s">
        <v>720</v>
      </c>
      <c r="B647" s="91" t="s">
        <v>253</v>
      </c>
      <c r="C647" s="91" t="s">
        <v>1138</v>
      </c>
      <c r="D647" s="91" t="s">
        <v>965</v>
      </c>
      <c r="E647" s="139" t="s">
        <v>602</v>
      </c>
      <c r="F647" s="60"/>
      <c r="G647" s="53">
        <f t="shared" si="70"/>
        <v>82.1</v>
      </c>
      <c r="H647" s="53">
        <f t="shared" si="70"/>
        <v>82.1</v>
      </c>
      <c r="I647" s="53">
        <f t="shared" si="70"/>
        <v>82.1</v>
      </c>
    </row>
    <row r="648" spans="1:9" ht="31.5">
      <c r="A648" s="59" t="s">
        <v>1150</v>
      </c>
      <c r="B648" s="91" t="s">
        <v>253</v>
      </c>
      <c r="C648" s="91" t="s">
        <v>1138</v>
      </c>
      <c r="D648" s="91" t="s">
        <v>965</v>
      </c>
      <c r="E648" s="139" t="s">
        <v>602</v>
      </c>
      <c r="F648" s="91" t="s">
        <v>1151</v>
      </c>
      <c r="G648" s="60">
        <v>82.1</v>
      </c>
      <c r="H648" s="60">
        <v>82.1</v>
      </c>
      <c r="I648" s="60">
        <v>82.1</v>
      </c>
    </row>
    <row r="649" spans="1:9" ht="15.75">
      <c r="A649" s="98" t="s">
        <v>1144</v>
      </c>
      <c r="B649" s="85" t="s">
        <v>253</v>
      </c>
      <c r="C649" s="85" t="s">
        <v>1134</v>
      </c>
      <c r="D649" s="85" t="s">
        <v>964</v>
      </c>
      <c r="E649" s="142"/>
      <c r="F649" s="85"/>
      <c r="G649" s="93">
        <f>SUM(G650)</f>
        <v>900</v>
      </c>
      <c r="H649" s="93">
        <f t="shared" ref="H649:I651" si="71">SUM(H650)</f>
        <v>0</v>
      </c>
      <c r="I649" s="93">
        <f t="shared" si="71"/>
        <v>0</v>
      </c>
    </row>
    <row r="650" spans="1:9" ht="15.75">
      <c r="A650" s="97" t="s">
        <v>1146</v>
      </c>
      <c r="B650" s="89" t="s">
        <v>253</v>
      </c>
      <c r="C650" s="89" t="s">
        <v>1134</v>
      </c>
      <c r="D650" s="89" t="s">
        <v>963</v>
      </c>
      <c r="E650" s="143"/>
      <c r="F650" s="89"/>
      <c r="G650" s="92">
        <f>SUM(G651)</f>
        <v>900</v>
      </c>
      <c r="H650" s="92">
        <f t="shared" si="71"/>
        <v>0</v>
      </c>
      <c r="I650" s="92">
        <f t="shared" si="71"/>
        <v>0</v>
      </c>
    </row>
    <row r="651" spans="1:9" ht="78.75">
      <c r="A651" s="107" t="s">
        <v>820</v>
      </c>
      <c r="B651" s="51" t="s">
        <v>253</v>
      </c>
      <c r="C651" s="51" t="s">
        <v>1134</v>
      </c>
      <c r="D651" s="51" t="s">
        <v>963</v>
      </c>
      <c r="E651" s="139" t="s">
        <v>171</v>
      </c>
      <c r="F651" s="91"/>
      <c r="G651" s="60">
        <f>SUM(G652)</f>
        <v>900</v>
      </c>
      <c r="H651" s="60">
        <f t="shared" si="71"/>
        <v>0</v>
      </c>
      <c r="I651" s="60">
        <f t="shared" si="71"/>
        <v>0</v>
      </c>
    </row>
    <row r="652" spans="1:9" ht="31.5">
      <c r="A652" s="107" t="s">
        <v>1072</v>
      </c>
      <c r="B652" s="51" t="s">
        <v>253</v>
      </c>
      <c r="C652" s="51" t="s">
        <v>1134</v>
      </c>
      <c r="D652" s="51" t="s">
        <v>963</v>
      </c>
      <c r="E652" s="109" t="s">
        <v>135</v>
      </c>
      <c r="F652" s="91"/>
      <c r="G652" s="60">
        <f>SUM(G655)</f>
        <v>900</v>
      </c>
      <c r="H652" s="60">
        <f>SUM(H655)</f>
        <v>0</v>
      </c>
      <c r="I652" s="60">
        <f>SUM(I655)</f>
        <v>0</v>
      </c>
    </row>
    <row r="653" spans="1:9" ht="31.5">
      <c r="A653" s="57" t="s">
        <v>507</v>
      </c>
      <c r="B653" s="51" t="s">
        <v>253</v>
      </c>
      <c r="C653" s="51" t="s">
        <v>1134</v>
      </c>
      <c r="D653" s="51" t="s">
        <v>963</v>
      </c>
      <c r="E653" s="109" t="s">
        <v>136</v>
      </c>
      <c r="F653" s="91"/>
      <c r="G653" s="60">
        <f t="shared" ref="G653:I654" si="72">SUM(G654)</f>
        <v>900</v>
      </c>
      <c r="H653" s="60">
        <f t="shared" si="72"/>
        <v>0</v>
      </c>
      <c r="I653" s="60">
        <f t="shared" si="72"/>
        <v>0</v>
      </c>
    </row>
    <row r="654" spans="1:9" ht="94.5">
      <c r="A654" s="50" t="s">
        <v>167</v>
      </c>
      <c r="B654" s="51" t="s">
        <v>253</v>
      </c>
      <c r="C654" s="51" t="s">
        <v>1134</v>
      </c>
      <c r="D654" s="51" t="s">
        <v>963</v>
      </c>
      <c r="E654" s="109" t="s">
        <v>517</v>
      </c>
      <c r="F654" s="91"/>
      <c r="G654" s="60">
        <f t="shared" si="72"/>
        <v>900</v>
      </c>
      <c r="H654" s="60">
        <f t="shared" si="72"/>
        <v>0</v>
      </c>
      <c r="I654" s="60">
        <f t="shared" si="72"/>
        <v>0</v>
      </c>
    </row>
    <row r="655" spans="1:9" ht="31.5">
      <c r="A655" s="50" t="s">
        <v>1059</v>
      </c>
      <c r="B655" s="51" t="s">
        <v>253</v>
      </c>
      <c r="C655" s="51" t="s">
        <v>1134</v>
      </c>
      <c r="D655" s="51" t="s">
        <v>963</v>
      </c>
      <c r="E655" s="109" t="s">
        <v>517</v>
      </c>
      <c r="F655" s="91" t="s">
        <v>1060</v>
      </c>
      <c r="G655" s="60">
        <v>900</v>
      </c>
      <c r="H655" s="60"/>
      <c r="I655" s="60"/>
    </row>
    <row r="656" spans="1:9" ht="15.75">
      <c r="A656" s="101" t="s">
        <v>387</v>
      </c>
      <c r="B656" s="51" t="s">
        <v>253</v>
      </c>
      <c r="C656" s="85" t="s">
        <v>1139</v>
      </c>
      <c r="D656" s="85" t="s">
        <v>964</v>
      </c>
      <c r="E656" s="142"/>
      <c r="F656" s="85"/>
      <c r="G656" s="93">
        <f>SUM(G657)</f>
        <v>17048.600000000002</v>
      </c>
      <c r="H656" s="93">
        <f>SUM(H657)</f>
        <v>87074</v>
      </c>
      <c r="I656" s="93">
        <f>SUM(I657)</f>
        <v>77100.3</v>
      </c>
    </row>
    <row r="657" spans="1:9" ht="15.75">
      <c r="A657" s="102" t="s">
        <v>250</v>
      </c>
      <c r="B657" s="51" t="s">
        <v>253</v>
      </c>
      <c r="C657" s="89" t="s">
        <v>1139</v>
      </c>
      <c r="D657" s="89" t="s">
        <v>962</v>
      </c>
      <c r="E657" s="143"/>
      <c r="F657" s="89"/>
      <c r="G657" s="92">
        <f>SUM(G658+G688)</f>
        <v>17048.600000000002</v>
      </c>
      <c r="H657" s="92">
        <f>SUM(H658+H688)</f>
        <v>87074</v>
      </c>
      <c r="I657" s="92">
        <f>SUM(I658+I688)</f>
        <v>77100.3</v>
      </c>
    </row>
    <row r="658" spans="1:9" ht="47.25">
      <c r="A658" s="107" t="s">
        <v>22</v>
      </c>
      <c r="B658" s="51" t="s">
        <v>253</v>
      </c>
      <c r="C658" s="91" t="s">
        <v>1139</v>
      </c>
      <c r="D658" s="91" t="s">
        <v>962</v>
      </c>
      <c r="E658" s="139" t="s">
        <v>306</v>
      </c>
      <c r="F658" s="91"/>
      <c r="G658" s="60">
        <f>SUM(G659+G665+G681)</f>
        <v>17048.600000000002</v>
      </c>
      <c r="H658" s="60">
        <f>SUM(H659+H665+H681)</f>
        <v>17074</v>
      </c>
      <c r="I658" s="60">
        <f>SUM(I659+I665+I681)</f>
        <v>17100.300000000003</v>
      </c>
    </row>
    <row r="659" spans="1:9" ht="47.25">
      <c r="A659" s="57" t="s">
        <v>151</v>
      </c>
      <c r="B659" s="51" t="s">
        <v>253</v>
      </c>
      <c r="C659" s="91" t="s">
        <v>1139</v>
      </c>
      <c r="D659" s="91" t="s">
        <v>962</v>
      </c>
      <c r="E659" s="109" t="s">
        <v>307</v>
      </c>
      <c r="F659" s="91"/>
      <c r="G659" s="53">
        <f t="shared" ref="G659:I660" si="73">SUM(G660)</f>
        <v>9186.4</v>
      </c>
      <c r="H659" s="53">
        <f t="shared" si="73"/>
        <v>9211.7999999999993</v>
      </c>
      <c r="I659" s="53">
        <f t="shared" si="73"/>
        <v>9238.1</v>
      </c>
    </row>
    <row r="660" spans="1:9" ht="31.5">
      <c r="A660" s="57" t="s">
        <v>676</v>
      </c>
      <c r="B660" s="51" t="s">
        <v>253</v>
      </c>
      <c r="C660" s="91" t="s">
        <v>1139</v>
      </c>
      <c r="D660" s="91" t="s">
        <v>962</v>
      </c>
      <c r="E660" s="109" t="s">
        <v>308</v>
      </c>
      <c r="F660" s="91"/>
      <c r="G660" s="53">
        <f t="shared" si="73"/>
        <v>9186.4</v>
      </c>
      <c r="H660" s="53">
        <f t="shared" si="73"/>
        <v>9211.7999999999993</v>
      </c>
      <c r="I660" s="53">
        <f t="shared" si="73"/>
        <v>9238.1</v>
      </c>
    </row>
    <row r="661" spans="1:9" ht="15.75">
      <c r="A661" s="50" t="s">
        <v>813</v>
      </c>
      <c r="B661" s="51" t="s">
        <v>253</v>
      </c>
      <c r="C661" s="91" t="s">
        <v>1139</v>
      </c>
      <c r="D661" s="91" t="s">
        <v>962</v>
      </c>
      <c r="E661" s="109" t="s">
        <v>309</v>
      </c>
      <c r="F661" s="91"/>
      <c r="G661" s="53">
        <f>SUM(G662:G664)</f>
        <v>9186.4</v>
      </c>
      <c r="H661" s="53">
        <f>SUM(H662:H664)</f>
        <v>9211.7999999999993</v>
      </c>
      <c r="I661" s="53">
        <f>SUM(I662:I664)</f>
        <v>9238.1</v>
      </c>
    </row>
    <row r="662" spans="1:9" ht="94.5">
      <c r="A662" s="50" t="s">
        <v>1058</v>
      </c>
      <c r="B662" s="51" t="s">
        <v>253</v>
      </c>
      <c r="C662" s="91" t="s">
        <v>1139</v>
      </c>
      <c r="D662" s="91" t="s">
        <v>962</v>
      </c>
      <c r="E662" s="109" t="s">
        <v>309</v>
      </c>
      <c r="F662" s="91" t="s">
        <v>1087</v>
      </c>
      <c r="G662" s="53">
        <v>6328.8</v>
      </c>
      <c r="H662" s="53">
        <v>6328.8</v>
      </c>
      <c r="I662" s="53">
        <v>6328.8</v>
      </c>
    </row>
    <row r="663" spans="1:9" ht="31.5">
      <c r="A663" s="50" t="s">
        <v>1150</v>
      </c>
      <c r="B663" s="51" t="s">
        <v>253</v>
      </c>
      <c r="C663" s="91" t="s">
        <v>1139</v>
      </c>
      <c r="D663" s="91" t="s">
        <v>962</v>
      </c>
      <c r="E663" s="109" t="s">
        <v>309</v>
      </c>
      <c r="F663" s="91" t="s">
        <v>1151</v>
      </c>
      <c r="G663" s="53">
        <v>2517.1</v>
      </c>
      <c r="H663" s="53">
        <v>2542.5</v>
      </c>
      <c r="I663" s="53">
        <v>2568.8000000000002</v>
      </c>
    </row>
    <row r="664" spans="1:9" ht="15.75">
      <c r="A664" s="50" t="s">
        <v>452</v>
      </c>
      <c r="B664" s="51" t="s">
        <v>253</v>
      </c>
      <c r="C664" s="91" t="s">
        <v>1139</v>
      </c>
      <c r="D664" s="91" t="s">
        <v>962</v>
      </c>
      <c r="E664" s="109" t="s">
        <v>309</v>
      </c>
      <c r="F664" s="91" t="s">
        <v>453</v>
      </c>
      <c r="G664" s="53">
        <v>340.5</v>
      </c>
      <c r="H664" s="53">
        <v>340.5</v>
      </c>
      <c r="I664" s="53">
        <v>340.5</v>
      </c>
    </row>
    <row r="665" spans="1:9" ht="47.25">
      <c r="A665" s="57" t="s">
        <v>842</v>
      </c>
      <c r="B665" s="51" t="s">
        <v>253</v>
      </c>
      <c r="C665" s="91" t="s">
        <v>1139</v>
      </c>
      <c r="D665" s="91" t="s">
        <v>962</v>
      </c>
      <c r="E665" s="109" t="s">
        <v>310</v>
      </c>
      <c r="F665" s="91"/>
      <c r="G665" s="53">
        <f>SUM(G666+G675+G672+G678+G670)</f>
        <v>6823.8000000000011</v>
      </c>
      <c r="H665" s="53">
        <f>SUM(H666+H675+H672+H678+H670)</f>
        <v>6823.8000000000011</v>
      </c>
      <c r="I665" s="53">
        <f>SUM(I666+I675+I672+I678+I670)</f>
        <v>6823.8000000000011</v>
      </c>
    </row>
    <row r="666" spans="1:9" ht="31.5">
      <c r="A666" s="28" t="s">
        <v>426</v>
      </c>
      <c r="B666" s="51" t="s">
        <v>253</v>
      </c>
      <c r="C666" s="91" t="s">
        <v>1139</v>
      </c>
      <c r="D666" s="91" t="s">
        <v>962</v>
      </c>
      <c r="E666" s="109" t="s">
        <v>311</v>
      </c>
      <c r="F666" s="91"/>
      <c r="G666" s="53">
        <f>SUM(G667:G669)</f>
        <v>3170</v>
      </c>
      <c r="H666" s="53">
        <f>SUM(H667:H669)</f>
        <v>3170</v>
      </c>
      <c r="I666" s="53">
        <f>SUM(I667:I669)</f>
        <v>3170</v>
      </c>
    </row>
    <row r="667" spans="1:9" ht="94.5">
      <c r="A667" s="50" t="s">
        <v>1058</v>
      </c>
      <c r="B667" s="51" t="s">
        <v>253</v>
      </c>
      <c r="C667" s="91" t="s">
        <v>1139</v>
      </c>
      <c r="D667" s="91" t="s">
        <v>962</v>
      </c>
      <c r="E667" s="109" t="s">
        <v>312</v>
      </c>
      <c r="F667" s="91" t="s">
        <v>1087</v>
      </c>
      <c r="G667" s="53">
        <v>1400</v>
      </c>
      <c r="H667" s="53">
        <v>1400</v>
      </c>
      <c r="I667" s="53">
        <v>1400</v>
      </c>
    </row>
    <row r="668" spans="1:9" ht="31.5">
      <c r="A668" s="50" t="s">
        <v>1150</v>
      </c>
      <c r="B668" s="51" t="s">
        <v>253</v>
      </c>
      <c r="C668" s="91" t="s">
        <v>1139</v>
      </c>
      <c r="D668" s="91" t="s">
        <v>962</v>
      </c>
      <c r="E668" s="109" t="s">
        <v>312</v>
      </c>
      <c r="F668" s="91" t="s">
        <v>1151</v>
      </c>
      <c r="G668" s="53">
        <v>670</v>
      </c>
      <c r="H668" s="53">
        <v>670</v>
      </c>
      <c r="I668" s="53">
        <v>670</v>
      </c>
    </row>
    <row r="669" spans="1:9" ht="31.5">
      <c r="A669" s="50" t="s">
        <v>1059</v>
      </c>
      <c r="B669" s="51" t="s">
        <v>253</v>
      </c>
      <c r="C669" s="91" t="s">
        <v>1139</v>
      </c>
      <c r="D669" s="91" t="s">
        <v>962</v>
      </c>
      <c r="E669" s="109" t="s">
        <v>312</v>
      </c>
      <c r="F669" s="91" t="s">
        <v>1060</v>
      </c>
      <c r="G669" s="53">
        <v>1100</v>
      </c>
      <c r="H669" s="53">
        <v>1100</v>
      </c>
      <c r="I669" s="53">
        <v>1100</v>
      </c>
    </row>
    <row r="670" spans="1:9" ht="47.25">
      <c r="A670" s="169" t="s">
        <v>953</v>
      </c>
      <c r="B670" s="51" t="s">
        <v>253</v>
      </c>
      <c r="C670" s="91" t="s">
        <v>1139</v>
      </c>
      <c r="D670" s="91" t="s">
        <v>962</v>
      </c>
      <c r="E670" s="168" t="s">
        <v>1099</v>
      </c>
      <c r="F670" s="91"/>
      <c r="G670" s="53">
        <f>SUM(G671:G671)</f>
        <v>2005</v>
      </c>
      <c r="H670" s="53">
        <f>SUM(H671:H671)</f>
        <v>2005</v>
      </c>
      <c r="I670" s="53">
        <f>SUM(I671:I671)</f>
        <v>2005</v>
      </c>
    </row>
    <row r="671" spans="1:9" ht="31.5">
      <c r="A671" s="50" t="s">
        <v>1150</v>
      </c>
      <c r="B671" s="51" t="s">
        <v>253</v>
      </c>
      <c r="C671" s="91" t="s">
        <v>1139</v>
      </c>
      <c r="D671" s="91" t="s">
        <v>962</v>
      </c>
      <c r="E671" s="168" t="s">
        <v>1099</v>
      </c>
      <c r="F671" s="91" t="s">
        <v>1151</v>
      </c>
      <c r="G671" s="60">
        <v>2005</v>
      </c>
      <c r="H671" s="60">
        <v>2005</v>
      </c>
      <c r="I671" s="60">
        <v>2005</v>
      </c>
    </row>
    <row r="672" spans="1:9" ht="94.5">
      <c r="A672" s="50" t="s">
        <v>954</v>
      </c>
      <c r="B672" s="51" t="s">
        <v>253</v>
      </c>
      <c r="C672" s="91" t="s">
        <v>1139</v>
      </c>
      <c r="D672" s="91" t="s">
        <v>962</v>
      </c>
      <c r="E672" s="168" t="s">
        <v>1241</v>
      </c>
      <c r="F672" s="91"/>
      <c r="G672" s="60">
        <f>SUM(G673:G674)</f>
        <v>1030.4000000000001</v>
      </c>
      <c r="H672" s="60">
        <f>SUM(H673:H674)</f>
        <v>1030.4000000000001</v>
      </c>
      <c r="I672" s="60">
        <f>SUM(I673:I674)</f>
        <v>1030.4000000000001</v>
      </c>
    </row>
    <row r="673" spans="1:9" ht="94.5">
      <c r="A673" s="50" t="s">
        <v>1058</v>
      </c>
      <c r="B673" s="51" t="s">
        <v>253</v>
      </c>
      <c r="C673" s="91" t="s">
        <v>1139</v>
      </c>
      <c r="D673" s="91" t="s">
        <v>962</v>
      </c>
      <c r="E673" s="168" t="s">
        <v>1241</v>
      </c>
      <c r="F673" s="91" t="s">
        <v>1087</v>
      </c>
      <c r="G673" s="60">
        <v>150</v>
      </c>
      <c r="H673" s="60">
        <v>150</v>
      </c>
      <c r="I673" s="60">
        <v>150</v>
      </c>
    </row>
    <row r="674" spans="1:9" ht="31.5">
      <c r="A674" s="50" t="s">
        <v>1150</v>
      </c>
      <c r="B674" s="51" t="s">
        <v>253</v>
      </c>
      <c r="C674" s="91" t="s">
        <v>1139</v>
      </c>
      <c r="D674" s="91" t="s">
        <v>962</v>
      </c>
      <c r="E674" s="168" t="s">
        <v>1241</v>
      </c>
      <c r="F674" s="91" t="s">
        <v>1151</v>
      </c>
      <c r="G674" s="60">
        <v>880.4</v>
      </c>
      <c r="H674" s="60">
        <v>880.4</v>
      </c>
      <c r="I674" s="60">
        <v>880.4</v>
      </c>
    </row>
    <row r="675" spans="1:9" ht="63">
      <c r="A675" s="50" t="s">
        <v>716</v>
      </c>
      <c r="B675" s="51" t="s">
        <v>253</v>
      </c>
      <c r="C675" s="91" t="s">
        <v>1139</v>
      </c>
      <c r="D675" s="91" t="s">
        <v>962</v>
      </c>
      <c r="E675" s="168" t="s">
        <v>622</v>
      </c>
      <c r="F675" s="91"/>
      <c r="G675" s="60">
        <f>SUM(G676:G677)</f>
        <v>412.3</v>
      </c>
      <c r="H675" s="60">
        <f>SUM(H676:H677)</f>
        <v>412.3</v>
      </c>
      <c r="I675" s="60">
        <f>SUM(I676:I677)</f>
        <v>412.3</v>
      </c>
    </row>
    <row r="676" spans="1:9" ht="94.5">
      <c r="A676" s="50" t="s">
        <v>1058</v>
      </c>
      <c r="B676" s="51" t="s">
        <v>253</v>
      </c>
      <c r="C676" s="91" t="s">
        <v>1139</v>
      </c>
      <c r="D676" s="91" t="s">
        <v>962</v>
      </c>
      <c r="E676" s="168" t="s">
        <v>622</v>
      </c>
      <c r="F676" s="91" t="s">
        <v>1087</v>
      </c>
      <c r="G676" s="60">
        <v>60</v>
      </c>
      <c r="H676" s="60">
        <v>60</v>
      </c>
      <c r="I676" s="60">
        <v>60</v>
      </c>
    </row>
    <row r="677" spans="1:9" ht="31.5">
      <c r="A677" s="50" t="s">
        <v>1150</v>
      </c>
      <c r="B677" s="51" t="s">
        <v>253</v>
      </c>
      <c r="C677" s="91" t="s">
        <v>1139</v>
      </c>
      <c r="D677" s="91" t="s">
        <v>962</v>
      </c>
      <c r="E677" s="168" t="s">
        <v>622</v>
      </c>
      <c r="F677" s="91" t="s">
        <v>1151</v>
      </c>
      <c r="G677" s="60">
        <v>352.3</v>
      </c>
      <c r="H677" s="60">
        <v>352.3</v>
      </c>
      <c r="I677" s="60">
        <v>352.3</v>
      </c>
    </row>
    <row r="678" spans="1:9" ht="78.75">
      <c r="A678" s="50" t="s">
        <v>939</v>
      </c>
      <c r="B678" s="51" t="s">
        <v>253</v>
      </c>
      <c r="C678" s="91" t="s">
        <v>1139</v>
      </c>
      <c r="D678" s="91" t="s">
        <v>962</v>
      </c>
      <c r="E678" s="168" t="s">
        <v>624</v>
      </c>
      <c r="F678" s="91"/>
      <c r="G678" s="60">
        <f>SUM(G679:G680)</f>
        <v>206.1</v>
      </c>
      <c r="H678" s="60">
        <f>SUM(H679:H680)</f>
        <v>206.1</v>
      </c>
      <c r="I678" s="60">
        <f>SUM(I679:I680)</f>
        <v>206.1</v>
      </c>
    </row>
    <row r="679" spans="1:9" ht="94.5">
      <c r="A679" s="50" t="s">
        <v>1058</v>
      </c>
      <c r="B679" s="51" t="s">
        <v>253</v>
      </c>
      <c r="C679" s="91" t="s">
        <v>1139</v>
      </c>
      <c r="D679" s="91" t="s">
        <v>962</v>
      </c>
      <c r="E679" s="168" t="s">
        <v>624</v>
      </c>
      <c r="F679" s="91" t="s">
        <v>1087</v>
      </c>
      <c r="G679" s="60">
        <v>30</v>
      </c>
      <c r="H679" s="60">
        <v>30</v>
      </c>
      <c r="I679" s="60">
        <v>30</v>
      </c>
    </row>
    <row r="680" spans="1:9" ht="31.5">
      <c r="A680" s="50" t="s">
        <v>1150</v>
      </c>
      <c r="B680" s="51" t="s">
        <v>253</v>
      </c>
      <c r="C680" s="91" t="s">
        <v>1139</v>
      </c>
      <c r="D680" s="91" t="s">
        <v>962</v>
      </c>
      <c r="E680" s="168" t="s">
        <v>624</v>
      </c>
      <c r="F680" s="91" t="s">
        <v>1151</v>
      </c>
      <c r="G680" s="60">
        <v>176.1</v>
      </c>
      <c r="H680" s="60">
        <v>176.1</v>
      </c>
      <c r="I680" s="60">
        <v>176.1</v>
      </c>
    </row>
    <row r="681" spans="1:9" ht="63">
      <c r="A681" s="56" t="s">
        <v>152</v>
      </c>
      <c r="B681" s="51" t="s">
        <v>253</v>
      </c>
      <c r="C681" s="91" t="s">
        <v>1139</v>
      </c>
      <c r="D681" s="91" t="s">
        <v>962</v>
      </c>
      <c r="E681" s="109" t="s">
        <v>313</v>
      </c>
      <c r="F681" s="91"/>
      <c r="G681" s="53">
        <f>SUM(G682+G685)</f>
        <v>1038.4000000000001</v>
      </c>
      <c r="H681" s="53">
        <f>SUM(H682+H685)</f>
        <v>1038.4000000000001</v>
      </c>
      <c r="I681" s="53">
        <f>SUM(I682+I685)</f>
        <v>1038.4000000000001</v>
      </c>
    </row>
    <row r="682" spans="1:9" ht="31.5">
      <c r="A682" s="28" t="s">
        <v>426</v>
      </c>
      <c r="B682" s="51" t="s">
        <v>253</v>
      </c>
      <c r="C682" s="91" t="s">
        <v>1139</v>
      </c>
      <c r="D682" s="91" t="s">
        <v>962</v>
      </c>
      <c r="E682" s="109" t="s">
        <v>1245</v>
      </c>
      <c r="F682" s="91"/>
      <c r="G682" s="53">
        <f>SUM(G683)</f>
        <v>107</v>
      </c>
      <c r="H682" s="53">
        <f>SUM(H683)</f>
        <v>107</v>
      </c>
      <c r="I682" s="53">
        <f>SUM(I683)</f>
        <v>107</v>
      </c>
    </row>
    <row r="683" spans="1:9" ht="31.5">
      <c r="A683" s="50" t="s">
        <v>455</v>
      </c>
      <c r="B683" s="51" t="s">
        <v>253</v>
      </c>
      <c r="C683" s="91" t="s">
        <v>1139</v>
      </c>
      <c r="D683" s="91" t="s">
        <v>962</v>
      </c>
      <c r="E683" s="109" t="s">
        <v>1246</v>
      </c>
      <c r="F683" s="91"/>
      <c r="G683" s="53">
        <f>SUM(G684:G684)</f>
        <v>107</v>
      </c>
      <c r="H683" s="53">
        <f>SUM(H684:H684)</f>
        <v>107</v>
      </c>
      <c r="I683" s="53">
        <f>SUM(I684:I684)</f>
        <v>107</v>
      </c>
    </row>
    <row r="684" spans="1:9" ht="31.5">
      <c r="A684" s="50" t="s">
        <v>1150</v>
      </c>
      <c r="B684" s="51" t="s">
        <v>253</v>
      </c>
      <c r="C684" s="91" t="s">
        <v>1139</v>
      </c>
      <c r="D684" s="91" t="s">
        <v>962</v>
      </c>
      <c r="E684" s="109" t="s">
        <v>1246</v>
      </c>
      <c r="F684" s="91" t="s">
        <v>1151</v>
      </c>
      <c r="G684" s="53">
        <v>107</v>
      </c>
      <c r="H684" s="53">
        <v>107</v>
      </c>
      <c r="I684" s="53">
        <v>107</v>
      </c>
    </row>
    <row r="685" spans="1:9" ht="31.5">
      <c r="A685" s="57" t="s">
        <v>676</v>
      </c>
      <c r="B685" s="51" t="s">
        <v>253</v>
      </c>
      <c r="C685" s="91" t="s">
        <v>1139</v>
      </c>
      <c r="D685" s="91" t="s">
        <v>962</v>
      </c>
      <c r="E685" s="109" t="s">
        <v>1247</v>
      </c>
      <c r="F685" s="91"/>
      <c r="G685" s="53">
        <f>SUM(G686)</f>
        <v>931.4</v>
      </c>
      <c r="H685" s="53">
        <f>SUM(H686)</f>
        <v>931.4</v>
      </c>
      <c r="I685" s="53">
        <f>SUM(I686)</f>
        <v>931.4</v>
      </c>
    </row>
    <row r="686" spans="1:9" ht="15.75">
      <c r="A686" s="57" t="s">
        <v>262</v>
      </c>
      <c r="B686" s="51" t="s">
        <v>253</v>
      </c>
      <c r="C686" s="91" t="s">
        <v>1139</v>
      </c>
      <c r="D686" s="91" t="s">
        <v>962</v>
      </c>
      <c r="E686" s="109" t="s">
        <v>166</v>
      </c>
      <c r="F686" s="91"/>
      <c r="G686" s="53">
        <f>SUM(G687:G687)</f>
        <v>931.4</v>
      </c>
      <c r="H686" s="53">
        <f>SUM(H687:H687)</f>
        <v>931.4</v>
      </c>
      <c r="I686" s="53">
        <f>SUM(I687:I687)</f>
        <v>931.4</v>
      </c>
    </row>
    <row r="687" spans="1:9" ht="94.5">
      <c r="A687" s="50" t="s">
        <v>1058</v>
      </c>
      <c r="B687" s="51" t="s">
        <v>253</v>
      </c>
      <c r="C687" s="91" t="s">
        <v>1139</v>
      </c>
      <c r="D687" s="91" t="s">
        <v>962</v>
      </c>
      <c r="E687" s="109" t="s">
        <v>166</v>
      </c>
      <c r="F687" s="91" t="s">
        <v>1087</v>
      </c>
      <c r="G687" s="53">
        <v>931.4</v>
      </c>
      <c r="H687" s="53">
        <v>931.4</v>
      </c>
      <c r="I687" s="53">
        <v>931.4</v>
      </c>
    </row>
    <row r="688" spans="1:9" ht="47.25">
      <c r="A688" s="107" t="s">
        <v>473</v>
      </c>
      <c r="B688" s="76" t="s">
        <v>253</v>
      </c>
      <c r="C688" s="91" t="s">
        <v>1139</v>
      </c>
      <c r="D688" s="91" t="s">
        <v>962</v>
      </c>
      <c r="E688" s="139" t="s">
        <v>303</v>
      </c>
      <c r="F688" s="85"/>
      <c r="G688" s="60">
        <f t="shared" ref="G688:I690" si="74">SUM(G689)</f>
        <v>0</v>
      </c>
      <c r="H688" s="60">
        <f t="shared" si="74"/>
        <v>70000</v>
      </c>
      <c r="I688" s="60">
        <f t="shared" si="74"/>
        <v>60000</v>
      </c>
    </row>
    <row r="689" spans="1:9" ht="31.5">
      <c r="A689" s="56" t="s">
        <v>828</v>
      </c>
      <c r="B689" s="76" t="s">
        <v>253</v>
      </c>
      <c r="C689" s="91" t="s">
        <v>1139</v>
      </c>
      <c r="D689" s="91" t="s">
        <v>962</v>
      </c>
      <c r="E689" s="109" t="s">
        <v>19</v>
      </c>
      <c r="F689" s="85"/>
      <c r="G689" s="53">
        <f t="shared" si="74"/>
        <v>0</v>
      </c>
      <c r="H689" s="53">
        <f t="shared" si="74"/>
        <v>70000</v>
      </c>
      <c r="I689" s="53">
        <f t="shared" si="74"/>
        <v>60000</v>
      </c>
    </row>
    <row r="690" spans="1:9" ht="31.5">
      <c r="A690" s="59" t="s">
        <v>955</v>
      </c>
      <c r="B690" s="76" t="s">
        <v>253</v>
      </c>
      <c r="C690" s="91" t="s">
        <v>1139</v>
      </c>
      <c r="D690" s="91" t="s">
        <v>962</v>
      </c>
      <c r="E690" s="139" t="s">
        <v>29</v>
      </c>
      <c r="F690" s="85"/>
      <c r="G690" s="53">
        <f t="shared" si="74"/>
        <v>0</v>
      </c>
      <c r="H690" s="53">
        <f t="shared" si="74"/>
        <v>70000</v>
      </c>
      <c r="I690" s="53">
        <f t="shared" si="74"/>
        <v>60000</v>
      </c>
    </row>
    <row r="691" spans="1:9" ht="47.25">
      <c r="A691" s="59" t="s">
        <v>956</v>
      </c>
      <c r="B691" s="76" t="s">
        <v>253</v>
      </c>
      <c r="C691" s="91" t="s">
        <v>1139</v>
      </c>
      <c r="D691" s="91" t="s">
        <v>962</v>
      </c>
      <c r="E691" s="139" t="s">
        <v>29</v>
      </c>
      <c r="F691" s="91" t="s">
        <v>44</v>
      </c>
      <c r="G691" s="60"/>
      <c r="H691" s="60">
        <v>70000</v>
      </c>
      <c r="I691" s="60">
        <v>60000</v>
      </c>
    </row>
    <row r="692" spans="1:9" ht="31.5">
      <c r="A692" s="49" t="s">
        <v>45</v>
      </c>
      <c r="B692" s="61" t="s">
        <v>254</v>
      </c>
      <c r="C692" s="61"/>
      <c r="D692" s="61"/>
      <c r="E692" s="138"/>
      <c r="F692" s="61"/>
      <c r="G692" s="63">
        <f>SUM(G693++G707)</f>
        <v>31154.9</v>
      </c>
      <c r="H692" s="63">
        <f>SUM(H693++H707)</f>
        <v>29554.9</v>
      </c>
      <c r="I692" s="63">
        <f>SUM(I693++I707)</f>
        <v>29554.9</v>
      </c>
    </row>
    <row r="693" spans="1:9" ht="15.75">
      <c r="A693" s="83" t="s">
        <v>960</v>
      </c>
      <c r="B693" s="85" t="s">
        <v>254</v>
      </c>
      <c r="C693" s="61" t="s">
        <v>961</v>
      </c>
      <c r="D693" s="61" t="s">
        <v>964</v>
      </c>
      <c r="E693" s="142"/>
      <c r="F693" s="85"/>
      <c r="G693" s="93">
        <f>SUM(G694)</f>
        <v>8206</v>
      </c>
      <c r="H693" s="93">
        <f>SUM(H694)</f>
        <v>6606.0000000000009</v>
      </c>
      <c r="I693" s="93">
        <f>SUM(I694)</f>
        <v>6606.0000000000009</v>
      </c>
    </row>
    <row r="694" spans="1:9" ht="15.75">
      <c r="A694" s="87" t="s">
        <v>970</v>
      </c>
      <c r="B694" s="91" t="s">
        <v>254</v>
      </c>
      <c r="C694" s="91" t="s">
        <v>961</v>
      </c>
      <c r="D694" s="91" t="s">
        <v>161</v>
      </c>
      <c r="E694" s="143"/>
      <c r="F694" s="89"/>
      <c r="G694" s="92">
        <f>SUM(G701+G695)</f>
        <v>8206</v>
      </c>
      <c r="H694" s="92">
        <f>SUM(H701+H695)</f>
        <v>6606.0000000000009</v>
      </c>
      <c r="I694" s="92">
        <f>SUM(I701+I695)</f>
        <v>6606.0000000000009</v>
      </c>
    </row>
    <row r="695" spans="1:9" ht="63">
      <c r="A695" s="107" t="s">
        <v>23</v>
      </c>
      <c r="B695" s="91" t="s">
        <v>254</v>
      </c>
      <c r="C695" s="91" t="s">
        <v>961</v>
      </c>
      <c r="D695" s="91" t="s">
        <v>161</v>
      </c>
      <c r="E695" s="139" t="s">
        <v>498</v>
      </c>
      <c r="F695" s="89"/>
      <c r="G695" s="60">
        <f>SUM(G696)</f>
        <v>1500</v>
      </c>
      <c r="H695" s="60">
        <f>SUM(H696)</f>
        <v>0</v>
      </c>
      <c r="I695" s="60">
        <f>SUM(I696)</f>
        <v>0</v>
      </c>
    </row>
    <row r="696" spans="1:9" ht="31.5">
      <c r="A696" s="54" t="s">
        <v>426</v>
      </c>
      <c r="B696" s="91" t="s">
        <v>254</v>
      </c>
      <c r="C696" s="91" t="s">
        <v>961</v>
      </c>
      <c r="D696" s="91" t="s">
        <v>161</v>
      </c>
      <c r="E696" s="139" t="s">
        <v>499</v>
      </c>
      <c r="F696" s="89"/>
      <c r="G696" s="53">
        <f>SUM(G697+G699)</f>
        <v>1500</v>
      </c>
      <c r="H696" s="53">
        <f>SUM(H697+H699)</f>
        <v>0</v>
      </c>
      <c r="I696" s="53">
        <f>SUM(I697+I699)</f>
        <v>0</v>
      </c>
    </row>
    <row r="697" spans="1:9" ht="63">
      <c r="A697" s="50" t="s">
        <v>344</v>
      </c>
      <c r="B697" s="91" t="s">
        <v>254</v>
      </c>
      <c r="C697" s="91" t="s">
        <v>961</v>
      </c>
      <c r="D697" s="91" t="s">
        <v>161</v>
      </c>
      <c r="E697" s="139" t="s">
        <v>500</v>
      </c>
      <c r="F697" s="51"/>
      <c r="G697" s="53">
        <f>SUM(G698)</f>
        <v>890</v>
      </c>
      <c r="H697" s="53">
        <f>SUM(H698)</f>
        <v>0</v>
      </c>
      <c r="I697" s="53">
        <f>SUM(I698)</f>
        <v>0</v>
      </c>
    </row>
    <row r="698" spans="1:9" ht="31.5">
      <c r="A698" s="50" t="s">
        <v>1150</v>
      </c>
      <c r="B698" s="91" t="s">
        <v>254</v>
      </c>
      <c r="C698" s="91" t="s">
        <v>961</v>
      </c>
      <c r="D698" s="91" t="s">
        <v>161</v>
      </c>
      <c r="E698" s="139" t="s">
        <v>500</v>
      </c>
      <c r="F698" s="51" t="s">
        <v>1151</v>
      </c>
      <c r="G698" s="53">
        <v>890</v>
      </c>
      <c r="H698" s="53"/>
      <c r="I698" s="53"/>
    </row>
    <row r="699" spans="1:9" ht="31.5">
      <c r="A699" s="50" t="s">
        <v>345</v>
      </c>
      <c r="B699" s="91" t="s">
        <v>254</v>
      </c>
      <c r="C699" s="91" t="s">
        <v>961</v>
      </c>
      <c r="D699" s="91" t="s">
        <v>161</v>
      </c>
      <c r="E699" s="139" t="s">
        <v>501</v>
      </c>
      <c r="F699" s="51"/>
      <c r="G699" s="53">
        <f>SUM(G700:G700)</f>
        <v>610</v>
      </c>
      <c r="H699" s="53">
        <f>SUM(H700:H700)</f>
        <v>0</v>
      </c>
      <c r="I699" s="53">
        <f>SUM(I700:I700)</f>
        <v>0</v>
      </c>
    </row>
    <row r="700" spans="1:9" ht="31.5">
      <c r="A700" s="50" t="s">
        <v>1150</v>
      </c>
      <c r="B700" s="91" t="s">
        <v>254</v>
      </c>
      <c r="C700" s="91" t="s">
        <v>961</v>
      </c>
      <c r="D700" s="91" t="s">
        <v>161</v>
      </c>
      <c r="E700" s="139" t="s">
        <v>501</v>
      </c>
      <c r="F700" s="51" t="s">
        <v>1151</v>
      </c>
      <c r="G700" s="60">
        <v>610</v>
      </c>
      <c r="H700" s="60"/>
      <c r="I700" s="60"/>
    </row>
    <row r="701" spans="1:9" ht="15.75">
      <c r="A701" s="62" t="s">
        <v>573</v>
      </c>
      <c r="B701" s="91" t="s">
        <v>254</v>
      </c>
      <c r="C701" s="91" t="s">
        <v>961</v>
      </c>
      <c r="D701" s="91" t="s">
        <v>161</v>
      </c>
      <c r="E701" s="139" t="s">
        <v>456</v>
      </c>
      <c r="F701" s="91"/>
      <c r="G701" s="60">
        <f t="shared" ref="G701:I702" si="75">SUM(G702)</f>
        <v>6706.0000000000009</v>
      </c>
      <c r="H701" s="60">
        <f t="shared" si="75"/>
        <v>6606.0000000000009</v>
      </c>
      <c r="I701" s="60">
        <f t="shared" si="75"/>
        <v>6606.0000000000009</v>
      </c>
    </row>
    <row r="702" spans="1:9" ht="15.75">
      <c r="A702" s="62" t="s">
        <v>564</v>
      </c>
      <c r="B702" s="91" t="s">
        <v>254</v>
      </c>
      <c r="C702" s="91" t="s">
        <v>961</v>
      </c>
      <c r="D702" s="91" t="s">
        <v>161</v>
      </c>
      <c r="E702" s="109" t="s">
        <v>457</v>
      </c>
      <c r="F702" s="91"/>
      <c r="G702" s="60">
        <f t="shared" si="75"/>
        <v>6706.0000000000009</v>
      </c>
      <c r="H702" s="60">
        <f t="shared" si="75"/>
        <v>6606.0000000000009</v>
      </c>
      <c r="I702" s="60">
        <f t="shared" si="75"/>
        <v>6606.0000000000009</v>
      </c>
    </row>
    <row r="703" spans="1:9" ht="31.5">
      <c r="A703" s="59" t="s">
        <v>555</v>
      </c>
      <c r="B703" s="91" t="s">
        <v>254</v>
      </c>
      <c r="C703" s="91" t="s">
        <v>961</v>
      </c>
      <c r="D703" s="91" t="s">
        <v>161</v>
      </c>
      <c r="E703" s="109" t="s">
        <v>528</v>
      </c>
      <c r="F703" s="91"/>
      <c r="G703" s="60">
        <f>SUM(G704:G706)</f>
        <v>6706.0000000000009</v>
      </c>
      <c r="H703" s="60">
        <f>SUM(H704:H706)</f>
        <v>6606.0000000000009</v>
      </c>
      <c r="I703" s="60">
        <f>SUM(I704:I706)</f>
        <v>6606.0000000000009</v>
      </c>
    </row>
    <row r="704" spans="1:9" ht="94.5">
      <c r="A704" s="59" t="s">
        <v>1058</v>
      </c>
      <c r="B704" s="91" t="s">
        <v>254</v>
      </c>
      <c r="C704" s="91" t="s">
        <v>961</v>
      </c>
      <c r="D704" s="91" t="s">
        <v>161</v>
      </c>
      <c r="E704" s="109" t="s">
        <v>528</v>
      </c>
      <c r="F704" s="91" t="s">
        <v>1087</v>
      </c>
      <c r="G704" s="53">
        <v>6013.1</v>
      </c>
      <c r="H704" s="53">
        <v>6013.1</v>
      </c>
      <c r="I704" s="53">
        <v>6013.1</v>
      </c>
    </row>
    <row r="705" spans="1:9" ht="31.5">
      <c r="A705" s="59" t="s">
        <v>1150</v>
      </c>
      <c r="B705" s="91" t="s">
        <v>254</v>
      </c>
      <c r="C705" s="91" t="s">
        <v>961</v>
      </c>
      <c r="D705" s="91" t="s">
        <v>161</v>
      </c>
      <c r="E705" s="109" t="s">
        <v>528</v>
      </c>
      <c r="F705" s="91" t="s">
        <v>1151</v>
      </c>
      <c r="G705" s="53">
        <v>690.3</v>
      </c>
      <c r="H705" s="53">
        <v>590.29999999999995</v>
      </c>
      <c r="I705" s="53">
        <v>590.29999999999995</v>
      </c>
    </row>
    <row r="706" spans="1:9" ht="15.75">
      <c r="A706" s="59" t="s">
        <v>452</v>
      </c>
      <c r="B706" s="89" t="s">
        <v>254</v>
      </c>
      <c r="C706" s="91" t="s">
        <v>961</v>
      </c>
      <c r="D706" s="91" t="s">
        <v>161</v>
      </c>
      <c r="E706" s="109" t="s">
        <v>528</v>
      </c>
      <c r="F706" s="91" t="s">
        <v>453</v>
      </c>
      <c r="G706" s="60">
        <v>2.6</v>
      </c>
      <c r="H706" s="60">
        <v>2.6</v>
      </c>
      <c r="I706" s="60">
        <v>2.6</v>
      </c>
    </row>
    <row r="707" spans="1:9" ht="15.75">
      <c r="A707" s="83" t="s">
        <v>1144</v>
      </c>
      <c r="B707" s="85" t="s">
        <v>254</v>
      </c>
      <c r="C707" s="85" t="s">
        <v>1134</v>
      </c>
      <c r="D707" s="85" t="s">
        <v>964</v>
      </c>
      <c r="E707" s="142"/>
      <c r="F707" s="85"/>
      <c r="G707" s="93">
        <f>SUM(G708)</f>
        <v>22948.9</v>
      </c>
      <c r="H707" s="93">
        <f t="shared" ref="H707:I709" si="76">SUM(H708)</f>
        <v>22948.9</v>
      </c>
      <c r="I707" s="93">
        <f t="shared" si="76"/>
        <v>22948.9</v>
      </c>
    </row>
    <row r="708" spans="1:9" ht="15.75">
      <c r="A708" s="87" t="s">
        <v>388</v>
      </c>
      <c r="B708" s="91" t="s">
        <v>254</v>
      </c>
      <c r="C708" s="91" t="s">
        <v>1134</v>
      </c>
      <c r="D708" s="91" t="s">
        <v>965</v>
      </c>
      <c r="E708" s="143"/>
      <c r="F708" s="89"/>
      <c r="G708" s="92">
        <f>SUM(G709)</f>
        <v>22948.9</v>
      </c>
      <c r="H708" s="92">
        <f t="shared" si="76"/>
        <v>22948.9</v>
      </c>
      <c r="I708" s="92">
        <f t="shared" si="76"/>
        <v>22948.9</v>
      </c>
    </row>
    <row r="709" spans="1:9" ht="47.25">
      <c r="A709" s="59" t="s">
        <v>1080</v>
      </c>
      <c r="B709" s="91" t="s">
        <v>254</v>
      </c>
      <c r="C709" s="91" t="s">
        <v>1134</v>
      </c>
      <c r="D709" s="91" t="s">
        <v>965</v>
      </c>
      <c r="E709" s="109" t="s">
        <v>894</v>
      </c>
      <c r="F709" s="91"/>
      <c r="G709" s="53">
        <f>SUM(G710)</f>
        <v>22948.9</v>
      </c>
      <c r="H709" s="53">
        <f t="shared" si="76"/>
        <v>22948.9</v>
      </c>
      <c r="I709" s="53">
        <f t="shared" si="76"/>
        <v>22948.9</v>
      </c>
    </row>
    <row r="710" spans="1:9" ht="15.75">
      <c r="A710" s="59" t="s">
        <v>893</v>
      </c>
      <c r="B710" s="91" t="s">
        <v>254</v>
      </c>
      <c r="C710" s="91" t="s">
        <v>1134</v>
      </c>
      <c r="D710" s="91" t="s">
        <v>965</v>
      </c>
      <c r="E710" s="109" t="s">
        <v>895</v>
      </c>
      <c r="F710" s="91"/>
      <c r="G710" s="60">
        <f>SUM(G712)</f>
        <v>22948.9</v>
      </c>
      <c r="H710" s="60">
        <f>SUM(H712)</f>
        <v>22948.9</v>
      </c>
      <c r="I710" s="60">
        <f>SUM(I712)</f>
        <v>22948.9</v>
      </c>
    </row>
    <row r="711" spans="1:9" ht="31.5">
      <c r="A711" s="56" t="s">
        <v>828</v>
      </c>
      <c r="B711" s="91" t="s">
        <v>254</v>
      </c>
      <c r="C711" s="91" t="s">
        <v>1134</v>
      </c>
      <c r="D711" s="91" t="s">
        <v>965</v>
      </c>
      <c r="E711" s="109" t="s">
        <v>896</v>
      </c>
      <c r="F711" s="91"/>
      <c r="G711" s="53">
        <f t="shared" ref="G711:I712" si="77">SUM(G712)</f>
        <v>22948.9</v>
      </c>
      <c r="H711" s="53">
        <f t="shared" si="77"/>
        <v>22948.9</v>
      </c>
      <c r="I711" s="53">
        <f t="shared" si="77"/>
        <v>22948.9</v>
      </c>
    </row>
    <row r="712" spans="1:9" ht="189">
      <c r="A712" s="59" t="s">
        <v>386</v>
      </c>
      <c r="B712" s="91" t="s">
        <v>254</v>
      </c>
      <c r="C712" s="91" t="s">
        <v>1134</v>
      </c>
      <c r="D712" s="91" t="s">
        <v>965</v>
      </c>
      <c r="E712" s="109" t="s">
        <v>593</v>
      </c>
      <c r="F712" s="91"/>
      <c r="G712" s="60">
        <f t="shared" si="77"/>
        <v>22948.9</v>
      </c>
      <c r="H712" s="60">
        <f t="shared" si="77"/>
        <v>22948.9</v>
      </c>
      <c r="I712" s="60">
        <f t="shared" si="77"/>
        <v>22948.9</v>
      </c>
    </row>
    <row r="713" spans="1:9" ht="47.25">
      <c r="A713" s="28" t="s">
        <v>43</v>
      </c>
      <c r="B713" s="91" t="s">
        <v>254</v>
      </c>
      <c r="C713" s="51" t="s">
        <v>1134</v>
      </c>
      <c r="D713" s="51" t="s">
        <v>965</v>
      </c>
      <c r="E713" s="109" t="s">
        <v>593</v>
      </c>
      <c r="F713" s="91" t="s">
        <v>44</v>
      </c>
      <c r="G713" s="60">
        <v>22948.9</v>
      </c>
      <c r="H713" s="60">
        <v>22948.9</v>
      </c>
      <c r="I713" s="60">
        <v>22948.9</v>
      </c>
    </row>
    <row r="714" spans="1:9" ht="47.25">
      <c r="A714" s="49" t="s">
        <v>1234</v>
      </c>
      <c r="B714" s="61" t="s">
        <v>1237</v>
      </c>
      <c r="C714" s="61"/>
      <c r="D714" s="61"/>
      <c r="E714" s="138"/>
      <c r="F714" s="61"/>
      <c r="G714" s="63">
        <f t="shared" ref="G714:G719" si="78">SUM(G715)</f>
        <v>1751</v>
      </c>
      <c r="H714" s="63">
        <f>SUM(H715)</f>
        <v>0</v>
      </c>
      <c r="I714" s="63">
        <f>SUM(I715)</f>
        <v>0</v>
      </c>
    </row>
    <row r="715" spans="1:9" ht="15.75">
      <c r="A715" s="83" t="s">
        <v>960</v>
      </c>
      <c r="B715" s="85" t="s">
        <v>1237</v>
      </c>
      <c r="C715" s="61" t="s">
        <v>961</v>
      </c>
      <c r="D715" s="61" t="s">
        <v>964</v>
      </c>
      <c r="E715" s="142"/>
      <c r="F715" s="85"/>
      <c r="G715" s="93">
        <f t="shared" si="78"/>
        <v>1751</v>
      </c>
      <c r="H715" s="93">
        <f t="shared" ref="H715:I719" si="79">SUM(H716)</f>
        <v>0</v>
      </c>
      <c r="I715" s="93">
        <f t="shared" si="79"/>
        <v>0</v>
      </c>
    </row>
    <row r="716" spans="1:9" ht="31.5">
      <c r="A716" s="87" t="s">
        <v>1244</v>
      </c>
      <c r="B716" s="91" t="s">
        <v>1237</v>
      </c>
      <c r="C716" s="91" t="s">
        <v>961</v>
      </c>
      <c r="D716" s="91" t="s">
        <v>968</v>
      </c>
      <c r="E716" s="143"/>
      <c r="F716" s="89"/>
      <c r="G716" s="92">
        <f t="shared" si="78"/>
        <v>1751</v>
      </c>
      <c r="H716" s="92">
        <f t="shared" si="79"/>
        <v>0</v>
      </c>
      <c r="I716" s="92">
        <f t="shared" si="79"/>
        <v>0</v>
      </c>
    </row>
    <row r="717" spans="1:9" ht="15.75">
      <c r="A717" s="62" t="s">
        <v>573</v>
      </c>
      <c r="B717" s="91" t="s">
        <v>1237</v>
      </c>
      <c r="C717" s="91" t="s">
        <v>961</v>
      </c>
      <c r="D717" s="91" t="s">
        <v>968</v>
      </c>
      <c r="E717" s="139" t="s">
        <v>456</v>
      </c>
      <c r="F717" s="91"/>
      <c r="G717" s="60">
        <f t="shared" si="78"/>
        <v>1751</v>
      </c>
      <c r="H717" s="60">
        <f t="shared" si="79"/>
        <v>0</v>
      </c>
      <c r="I717" s="60">
        <f t="shared" si="79"/>
        <v>0</v>
      </c>
    </row>
    <row r="718" spans="1:9" ht="15.75">
      <c r="A718" s="62" t="s">
        <v>564</v>
      </c>
      <c r="B718" s="91" t="s">
        <v>1237</v>
      </c>
      <c r="C718" s="91" t="s">
        <v>961</v>
      </c>
      <c r="D718" s="91" t="s">
        <v>968</v>
      </c>
      <c r="E718" s="109" t="s">
        <v>457</v>
      </c>
      <c r="F718" s="91"/>
      <c r="G718" s="60">
        <f t="shared" si="78"/>
        <v>1751</v>
      </c>
      <c r="H718" s="60">
        <f t="shared" si="79"/>
        <v>0</v>
      </c>
      <c r="I718" s="60">
        <f t="shared" si="79"/>
        <v>0</v>
      </c>
    </row>
    <row r="719" spans="1:9" ht="31.5">
      <c r="A719" s="59" t="s">
        <v>1235</v>
      </c>
      <c r="B719" s="91" t="s">
        <v>1237</v>
      </c>
      <c r="C719" s="91" t="s">
        <v>961</v>
      </c>
      <c r="D719" s="91" t="s">
        <v>968</v>
      </c>
      <c r="E719" s="109" t="s">
        <v>1236</v>
      </c>
      <c r="F719" s="91"/>
      <c r="G719" s="60">
        <f t="shared" si="78"/>
        <v>1751</v>
      </c>
      <c r="H719" s="60">
        <f t="shared" si="79"/>
        <v>0</v>
      </c>
      <c r="I719" s="60">
        <f t="shared" si="79"/>
        <v>0</v>
      </c>
    </row>
    <row r="720" spans="1:9" ht="15.75">
      <c r="A720" s="59" t="s">
        <v>452</v>
      </c>
      <c r="B720" s="91" t="s">
        <v>1237</v>
      </c>
      <c r="C720" s="91" t="s">
        <v>961</v>
      </c>
      <c r="D720" s="91" t="s">
        <v>968</v>
      </c>
      <c r="E720" s="109" t="s">
        <v>1236</v>
      </c>
      <c r="F720" s="91" t="s">
        <v>453</v>
      </c>
      <c r="G720" s="53">
        <v>1751</v>
      </c>
      <c r="H720" s="53"/>
      <c r="I720" s="53"/>
    </row>
    <row r="721" spans="1:9" ht="15.75">
      <c r="A721" s="49" t="s">
        <v>393</v>
      </c>
      <c r="B721" s="113"/>
      <c r="C721" s="110"/>
      <c r="D721" s="110"/>
      <c r="E721" s="148"/>
      <c r="F721" s="74"/>
      <c r="G721" s="103">
        <f>SUM(G436+G10+G34+G114+G124+G303+G692+G249+G714)</f>
        <v>1538434.7</v>
      </c>
      <c r="H721" s="103">
        <f>SUM(H436+H10+H34+H114+H124+H303+H692+H249+H714)</f>
        <v>1585985.9999999998</v>
      </c>
      <c r="I721" s="103">
        <f>SUM(I436+I10+I34+I114+I124+I303+I692+I249+I714)</f>
        <v>1490424.6999999997</v>
      </c>
    </row>
  </sheetData>
  <mergeCells count="1">
    <mergeCell ref="A7:I7"/>
  </mergeCells>
  <phoneticPr fontId="0" type="noConversion"/>
  <pageMargins left="0.26" right="0.18" top="0.15748031496062992" bottom="0.19685039370078741" header="0.15748031496062992" footer="0.1574803149606299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18" sqref="C18"/>
    </sheetView>
  </sheetViews>
  <sheetFormatPr defaultRowHeight="12.75"/>
  <cols>
    <col min="1" max="1" width="23.7109375" customWidth="1"/>
    <col min="2" max="2" width="27.7109375" customWidth="1"/>
    <col min="3" max="3" width="46.42578125" customWidth="1"/>
    <col min="4" max="4" width="13.28515625" customWidth="1"/>
    <col min="5" max="5" width="12.28515625" customWidth="1"/>
    <col min="6" max="6" width="12.85546875" customWidth="1"/>
  </cols>
  <sheetData>
    <row r="1" spans="1:6">
      <c r="F1" s="38" t="s">
        <v>1003</v>
      </c>
    </row>
    <row r="2" spans="1:6">
      <c r="F2" s="11" t="s">
        <v>390</v>
      </c>
    </row>
    <row r="3" spans="1:6">
      <c r="B3" s="27"/>
      <c r="C3" s="27"/>
      <c r="D3" s="27"/>
      <c r="E3" s="27"/>
      <c r="F3" s="11" t="s">
        <v>1128</v>
      </c>
    </row>
    <row r="4" spans="1:6">
      <c r="B4" s="27"/>
      <c r="C4" s="27"/>
      <c r="D4" s="27"/>
      <c r="E4" s="27"/>
      <c r="F4" s="11" t="s">
        <v>404</v>
      </c>
    </row>
    <row r="5" spans="1:6">
      <c r="B5" s="27"/>
      <c r="C5" s="27"/>
      <c r="D5" s="27"/>
      <c r="E5" s="27"/>
      <c r="F5" s="11" t="s">
        <v>1017</v>
      </c>
    </row>
    <row r="6" spans="1:6" ht="102.75" customHeight="1">
      <c r="A6" s="219" t="s">
        <v>3</v>
      </c>
      <c r="B6" s="219"/>
      <c r="C6" s="219"/>
      <c r="D6" s="219"/>
      <c r="E6" s="219"/>
      <c r="F6" s="219"/>
    </row>
    <row r="7" spans="1:6" ht="18.75">
      <c r="A7" s="37"/>
      <c r="B7" s="37"/>
      <c r="C7" s="37"/>
      <c r="D7" s="37"/>
      <c r="E7" s="37"/>
      <c r="F7" s="37"/>
    </row>
    <row r="8" spans="1:6" ht="68.25" customHeight="1">
      <c r="A8" s="220" t="s">
        <v>94</v>
      </c>
      <c r="B8" s="220" t="s">
        <v>95</v>
      </c>
      <c r="C8" s="220" t="s">
        <v>351</v>
      </c>
      <c r="D8" s="222" t="s">
        <v>172</v>
      </c>
      <c r="E8" s="223"/>
      <c r="F8" s="223"/>
    </row>
    <row r="9" spans="1:6" ht="34.5" customHeight="1">
      <c r="A9" s="221"/>
      <c r="B9" s="221"/>
      <c r="C9" s="221"/>
      <c r="D9" s="23" t="s">
        <v>836</v>
      </c>
      <c r="E9" s="23" t="s">
        <v>1088</v>
      </c>
      <c r="F9" s="23" t="s">
        <v>1018</v>
      </c>
    </row>
    <row r="10" spans="1:6" ht="15.75">
      <c r="A10" s="23">
        <v>1</v>
      </c>
      <c r="B10" s="23">
        <v>2</v>
      </c>
      <c r="C10" s="23">
        <v>3</v>
      </c>
      <c r="D10" s="24">
        <v>4</v>
      </c>
      <c r="E10" s="24">
        <v>5</v>
      </c>
      <c r="F10" s="24">
        <v>6</v>
      </c>
    </row>
    <row r="11" spans="1:6" ht="94.5">
      <c r="A11" s="25" t="s">
        <v>352</v>
      </c>
      <c r="B11" s="25" t="s">
        <v>795</v>
      </c>
      <c r="C11" s="25" t="s">
        <v>1231</v>
      </c>
      <c r="D11" s="36">
        <v>762</v>
      </c>
      <c r="E11" s="36">
        <v>762</v>
      </c>
      <c r="F11" s="36">
        <v>762</v>
      </c>
    </row>
    <row r="12" spans="1:6" ht="94.5">
      <c r="A12" s="25" t="s">
        <v>352</v>
      </c>
      <c r="B12" s="25" t="s">
        <v>795</v>
      </c>
      <c r="C12" s="25" t="s">
        <v>1232</v>
      </c>
      <c r="D12" s="36">
        <v>620.20000000000005</v>
      </c>
      <c r="E12" s="36">
        <v>620.20000000000005</v>
      </c>
      <c r="F12" s="36">
        <v>620.20000000000005</v>
      </c>
    </row>
  </sheetData>
  <mergeCells count="5">
    <mergeCell ref="A6:F6"/>
    <mergeCell ref="A8:A9"/>
    <mergeCell ref="B8:B9"/>
    <mergeCell ref="C8:C9"/>
    <mergeCell ref="D8:F8"/>
  </mergeCells>
  <phoneticPr fontId="7" type="noConversion"/>
  <pageMargins left="0.67" right="0.17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4"/>
  <sheetViews>
    <sheetView topLeftCell="A13" workbookViewId="0">
      <selection activeCell="A22" sqref="A22"/>
    </sheetView>
  </sheetViews>
  <sheetFormatPr defaultRowHeight="12.75"/>
  <cols>
    <col min="1" max="1" width="67.42578125" customWidth="1"/>
    <col min="2" max="2" width="26.140625" customWidth="1"/>
  </cols>
  <sheetData>
    <row r="1" spans="1:2" ht="20.100000000000001" customHeight="1">
      <c r="A1" s="38"/>
      <c r="B1" s="38" t="s">
        <v>1004</v>
      </c>
    </row>
    <row r="2" spans="1:2" ht="20.100000000000001" customHeight="1">
      <c r="A2" s="11"/>
      <c r="B2" s="11" t="s">
        <v>390</v>
      </c>
    </row>
    <row r="3" spans="1:2" ht="20.100000000000001" customHeight="1">
      <c r="A3" s="11"/>
      <c r="B3" s="11" t="s">
        <v>1128</v>
      </c>
    </row>
    <row r="4" spans="1:2" ht="20.100000000000001" customHeight="1">
      <c r="A4" s="11"/>
      <c r="B4" s="11" t="s">
        <v>404</v>
      </c>
    </row>
    <row r="5" spans="1:2" ht="20.100000000000001" customHeight="1">
      <c r="A5" s="11"/>
      <c r="B5" s="11" t="s">
        <v>1017</v>
      </c>
    </row>
    <row r="6" spans="1:2" ht="20.100000000000001" customHeight="1">
      <c r="A6" s="8"/>
      <c r="B6" s="8"/>
    </row>
    <row r="7" spans="1:2" ht="20.100000000000001" customHeight="1">
      <c r="A7" s="8"/>
      <c r="B7" s="8"/>
    </row>
    <row r="8" spans="1:2" ht="20.100000000000001" customHeight="1">
      <c r="A8" s="8"/>
      <c r="B8" s="8"/>
    </row>
    <row r="9" spans="1:2" ht="20.100000000000001" customHeight="1">
      <c r="A9" s="8"/>
      <c r="B9" s="8"/>
    </row>
    <row r="10" spans="1:2" ht="20.100000000000001" customHeight="1">
      <c r="A10" s="8"/>
      <c r="B10" s="8"/>
    </row>
    <row r="11" spans="1:2" ht="20.100000000000001" customHeight="1">
      <c r="A11" s="8"/>
      <c r="B11" s="8"/>
    </row>
    <row r="12" spans="1:2" ht="20.100000000000001" customHeight="1">
      <c r="A12" s="8"/>
      <c r="B12" s="8"/>
    </row>
    <row r="13" spans="1:2" ht="20.100000000000001" customHeight="1">
      <c r="A13" s="8"/>
      <c r="B13" s="8"/>
    </row>
    <row r="14" spans="1:2" ht="47.25" customHeight="1">
      <c r="A14" s="212" t="s">
        <v>1052</v>
      </c>
      <c r="B14" s="212"/>
    </row>
    <row r="15" spans="1:2" ht="20.100000000000001" customHeight="1">
      <c r="A15" s="19"/>
      <c r="B15" s="19"/>
    </row>
    <row r="16" spans="1:2" ht="20.100000000000001" customHeight="1">
      <c r="A16" s="19"/>
      <c r="B16" s="19"/>
    </row>
    <row r="17" spans="1:4" ht="20.100000000000001" customHeight="1">
      <c r="A17" s="19"/>
      <c r="B17" s="19"/>
    </row>
    <row r="18" spans="1:4" ht="20.100000000000001" customHeight="1">
      <c r="A18" s="19"/>
      <c r="B18" s="19"/>
    </row>
    <row r="19" spans="1:4" ht="20.100000000000001" customHeight="1">
      <c r="A19" s="19"/>
      <c r="B19" s="19"/>
    </row>
    <row r="20" spans="1:4" ht="20.100000000000001" customHeight="1">
      <c r="A20" s="7"/>
      <c r="B20" s="7"/>
    </row>
    <row r="21" spans="1:4" ht="20.100000000000001" customHeight="1">
      <c r="A21" s="20" t="s">
        <v>1005</v>
      </c>
      <c r="B21" s="20"/>
      <c r="C21" s="5"/>
      <c r="D21" s="5"/>
    </row>
    <row r="22" spans="1:4" ht="20.100000000000001" customHeight="1">
      <c r="A22" s="20"/>
      <c r="B22" s="20"/>
      <c r="C22" s="5"/>
      <c r="D22" s="5"/>
    </row>
    <row r="23" spans="1:4" ht="20.100000000000001" customHeight="1">
      <c r="A23" s="20"/>
      <c r="B23" s="20"/>
      <c r="C23" s="5"/>
      <c r="D23" s="5"/>
    </row>
    <row r="24" spans="1:4" ht="20.100000000000001" customHeight="1">
      <c r="A24" s="20"/>
      <c r="B24" s="20"/>
      <c r="C24" s="5"/>
      <c r="D24" s="5"/>
    </row>
    <row r="25" spans="1:4" ht="20.100000000000001" customHeight="1">
      <c r="A25" s="20"/>
      <c r="B25" s="20"/>
      <c r="C25" s="5"/>
      <c r="D25" s="5"/>
    </row>
    <row r="26" spans="1:4" ht="20.100000000000001" customHeight="1">
      <c r="A26" s="20"/>
      <c r="B26" s="20"/>
      <c r="C26" s="5"/>
      <c r="D26" s="5"/>
    </row>
    <row r="27" spans="1:4" ht="20.100000000000001" customHeight="1">
      <c r="A27" s="20"/>
      <c r="B27" s="20"/>
      <c r="C27" s="5"/>
      <c r="D27" s="5"/>
    </row>
    <row r="28" spans="1:4" ht="20.100000000000001" customHeight="1">
      <c r="A28" s="20"/>
      <c r="B28" s="20"/>
      <c r="C28" s="5"/>
      <c r="D28" s="5"/>
    </row>
    <row r="29" spans="1:4" ht="20.100000000000001" customHeight="1">
      <c r="A29" s="20"/>
      <c r="B29" s="20"/>
      <c r="C29" s="5"/>
      <c r="D29" s="5"/>
    </row>
    <row r="30" spans="1:4" ht="20.100000000000001" customHeight="1">
      <c r="A30" s="20"/>
      <c r="B30" s="20"/>
      <c r="C30" s="5"/>
      <c r="D30" s="5"/>
    </row>
    <row r="31" spans="1:4" ht="20.100000000000001" customHeight="1">
      <c r="A31" s="20"/>
      <c r="B31" s="20"/>
      <c r="C31" s="5"/>
      <c r="D31" s="5"/>
    </row>
    <row r="32" spans="1:4" ht="20.100000000000001" customHeight="1">
      <c r="A32" s="20"/>
      <c r="B32" s="20"/>
      <c r="C32" s="5"/>
      <c r="D32" s="5"/>
    </row>
    <row r="33" spans="1:4" ht="20.100000000000001" customHeight="1">
      <c r="A33" s="20"/>
      <c r="B33" s="20"/>
      <c r="C33" s="5"/>
      <c r="D33" s="5"/>
    </row>
    <row r="34" spans="1:4" ht="20.100000000000001" customHeight="1">
      <c r="A34" s="20"/>
      <c r="B34" s="20"/>
      <c r="C34" s="5"/>
      <c r="D34" s="5"/>
    </row>
    <row r="35" spans="1:4" ht="20.100000000000001" customHeight="1">
      <c r="A35" s="20"/>
      <c r="B35" s="20"/>
      <c r="C35" s="5"/>
      <c r="D35" s="5"/>
    </row>
    <row r="36" spans="1:4" ht="20.100000000000001" customHeight="1">
      <c r="A36" s="20"/>
      <c r="B36" s="20"/>
      <c r="C36" s="5"/>
      <c r="D36" s="5"/>
    </row>
    <row r="37" spans="1:4" ht="20.100000000000001" customHeight="1">
      <c r="A37" s="20"/>
      <c r="B37" s="20"/>
      <c r="C37" s="5"/>
      <c r="D37" s="5"/>
    </row>
    <row r="38" spans="1:4" ht="20.100000000000001" customHeight="1">
      <c r="A38" s="20"/>
      <c r="B38" s="20"/>
      <c r="C38" s="5"/>
      <c r="D38" s="5"/>
    </row>
    <row r="39" spans="1:4" ht="20.100000000000001" customHeight="1">
      <c r="A39" s="20"/>
      <c r="B39" s="20"/>
      <c r="C39" s="5"/>
      <c r="D39" s="5"/>
    </row>
    <row r="40" spans="1:4" ht="20.100000000000001" customHeight="1">
      <c r="A40" s="20"/>
      <c r="B40" s="20"/>
      <c r="C40" s="5"/>
      <c r="D40" s="5"/>
    </row>
    <row r="41" spans="1:4" ht="20.100000000000001" customHeight="1">
      <c r="A41" s="7"/>
      <c r="B41" s="38" t="s">
        <v>1007</v>
      </c>
    </row>
    <row r="42" spans="1:4" ht="20.100000000000001" customHeight="1">
      <c r="A42" s="7"/>
      <c r="B42" s="11" t="s">
        <v>390</v>
      </c>
    </row>
    <row r="43" spans="1:4" ht="20.100000000000001" customHeight="1">
      <c r="A43" s="7"/>
      <c r="B43" s="11" t="s">
        <v>1128</v>
      </c>
    </row>
    <row r="44" spans="1:4" ht="20.100000000000001" customHeight="1">
      <c r="A44" s="7"/>
      <c r="B44" s="11" t="s">
        <v>404</v>
      </c>
    </row>
    <row r="45" spans="1:4" ht="20.100000000000001" customHeight="1">
      <c r="A45" s="7"/>
      <c r="B45" s="11" t="s">
        <v>1017</v>
      </c>
    </row>
    <row r="46" spans="1:4" ht="20.100000000000001" customHeight="1">
      <c r="A46" s="7"/>
      <c r="B46" s="7"/>
    </row>
    <row r="47" spans="1:4" ht="20.100000000000001" customHeight="1">
      <c r="A47" s="7"/>
      <c r="B47" s="7"/>
    </row>
    <row r="48" spans="1:4" ht="20.100000000000001" customHeight="1">
      <c r="A48" s="7"/>
      <c r="B48" s="7"/>
    </row>
    <row r="49" spans="1:2" ht="20.100000000000001" customHeight="1">
      <c r="A49" s="11"/>
      <c r="B49" s="11"/>
    </row>
    <row r="50" spans="1:2" ht="20.100000000000001" customHeight="1">
      <c r="A50" s="11"/>
      <c r="B50" s="11"/>
    </row>
    <row r="51" spans="1:2" ht="20.100000000000001" customHeight="1">
      <c r="A51" s="11"/>
      <c r="B51" s="11"/>
    </row>
    <row r="52" spans="1:2" ht="20.100000000000001" customHeight="1">
      <c r="A52" s="11"/>
      <c r="B52" s="11"/>
    </row>
    <row r="53" spans="1:2" ht="20.100000000000001" customHeight="1">
      <c r="A53" s="11"/>
      <c r="B53" s="11"/>
    </row>
    <row r="54" spans="1:2" ht="20.100000000000001" customHeight="1">
      <c r="A54" s="214" t="s">
        <v>537</v>
      </c>
      <c r="B54" s="214"/>
    </row>
    <row r="55" spans="1:2" ht="20.100000000000001" customHeight="1">
      <c r="A55" s="214" t="s">
        <v>1006</v>
      </c>
      <c r="B55" s="214"/>
    </row>
    <row r="56" spans="1:2" ht="20.100000000000001" customHeight="1">
      <c r="A56" s="19"/>
      <c r="B56" s="19"/>
    </row>
    <row r="57" spans="1:2" ht="20.100000000000001" customHeight="1">
      <c r="A57" s="19"/>
      <c r="B57" s="19"/>
    </row>
    <row r="58" spans="1:2" ht="20.100000000000001" customHeight="1">
      <c r="A58" s="19"/>
      <c r="B58" s="19"/>
    </row>
    <row r="59" spans="1:2" ht="20.100000000000001" customHeight="1">
      <c r="A59" s="19"/>
      <c r="B59" s="19"/>
    </row>
    <row r="60" spans="1:2" ht="20.100000000000001" customHeight="1">
      <c r="A60" s="19"/>
      <c r="B60" s="19"/>
    </row>
    <row r="61" spans="1:2" ht="20.100000000000001" customHeight="1">
      <c r="A61" s="19"/>
      <c r="B61" s="19"/>
    </row>
    <row r="62" spans="1:2" ht="39.75" customHeight="1">
      <c r="A62" s="224" t="s">
        <v>1056</v>
      </c>
      <c r="B62" s="224"/>
    </row>
    <row r="63" spans="1:2" ht="20.100000000000001" customHeight="1">
      <c r="A63" s="39"/>
      <c r="B63" s="39"/>
    </row>
    <row r="64" spans="1: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">
    <mergeCell ref="A55:B55"/>
    <mergeCell ref="A54:B54"/>
    <mergeCell ref="A14:B14"/>
    <mergeCell ref="A62:B62"/>
  </mergeCells>
  <phoneticPr fontId="7" type="noConversion"/>
  <pageMargins left="0.82" right="0.18" top="0.27" bottom="0.23" header="0.17" footer="0.18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5" sqref="E15"/>
    </sheetView>
  </sheetViews>
  <sheetFormatPr defaultRowHeight="12.75"/>
  <cols>
    <col min="1" max="1" width="24.28515625" customWidth="1"/>
    <col min="2" max="2" width="30.42578125" customWidth="1"/>
    <col min="3" max="3" width="13.85546875" customWidth="1"/>
    <col min="4" max="4" width="11.7109375" customWidth="1"/>
    <col min="5" max="5" width="12" customWidth="1"/>
  </cols>
  <sheetData>
    <row r="1" spans="1:5" ht="15.75">
      <c r="A1" s="8"/>
      <c r="B1" s="8"/>
      <c r="C1" s="38"/>
      <c r="D1" s="11"/>
      <c r="E1" s="38" t="s">
        <v>1008</v>
      </c>
    </row>
    <row r="2" spans="1:5" ht="15.75">
      <c r="A2" s="8"/>
      <c r="B2" s="8"/>
      <c r="C2" s="11"/>
      <c r="D2" s="11"/>
      <c r="E2" s="11" t="s">
        <v>390</v>
      </c>
    </row>
    <row r="3" spans="1:5" ht="15.75">
      <c r="A3" s="8"/>
      <c r="B3" s="8"/>
      <c r="C3" s="11"/>
      <c r="D3" s="11"/>
      <c r="E3" s="11" t="s">
        <v>1128</v>
      </c>
    </row>
    <row r="4" spans="1:5" ht="15.75">
      <c r="A4" s="8"/>
      <c r="B4" s="8"/>
      <c r="C4" s="11"/>
      <c r="D4" s="11"/>
      <c r="E4" s="11" t="s">
        <v>404</v>
      </c>
    </row>
    <row r="5" spans="1:5" ht="15.75">
      <c r="A5" s="8"/>
      <c r="B5" s="8"/>
      <c r="C5" s="11"/>
      <c r="D5" s="11"/>
      <c r="E5" s="11" t="s">
        <v>1017</v>
      </c>
    </row>
    <row r="6" spans="1:5" ht="15.75">
      <c r="A6" s="8"/>
      <c r="B6" s="8"/>
      <c r="C6" s="8"/>
      <c r="D6" s="8"/>
    </row>
    <row r="7" spans="1:5" ht="15.75">
      <c r="A7" s="8"/>
      <c r="B7" s="8"/>
      <c r="C7" s="8"/>
      <c r="D7" s="8"/>
    </row>
    <row r="8" spans="1:5" ht="15.75">
      <c r="A8" s="8"/>
      <c r="B8" s="8"/>
      <c r="C8" s="8"/>
      <c r="D8" s="8"/>
    </row>
    <row r="9" spans="1:5" ht="15.75">
      <c r="A9" s="8"/>
      <c r="B9" s="8"/>
      <c r="C9" s="8"/>
      <c r="D9" s="8"/>
    </row>
    <row r="10" spans="1:5" ht="76.5" customHeight="1">
      <c r="A10" s="212" t="s">
        <v>1009</v>
      </c>
      <c r="B10" s="212"/>
      <c r="C10" s="212"/>
      <c r="D10" s="212"/>
      <c r="E10" s="212"/>
    </row>
    <row r="11" spans="1:5" ht="12.75" customHeight="1">
      <c r="A11" s="48"/>
      <c r="B11" s="48"/>
      <c r="C11" s="48"/>
      <c r="D11" s="48"/>
    </row>
    <row r="12" spans="1:5" ht="15.75">
      <c r="A12" s="8"/>
      <c r="B12" s="8"/>
      <c r="C12" s="3" t="s">
        <v>1027</v>
      </c>
      <c r="D12" s="47"/>
    </row>
    <row r="13" spans="1:5" ht="63">
      <c r="A13" s="22" t="s">
        <v>1228</v>
      </c>
      <c r="B13" s="22" t="s">
        <v>165</v>
      </c>
      <c r="C13" s="183" t="s">
        <v>836</v>
      </c>
      <c r="D13" s="183" t="s">
        <v>1088</v>
      </c>
      <c r="E13" s="183" t="s">
        <v>1018</v>
      </c>
    </row>
    <row r="14" spans="1:5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</row>
    <row r="15" spans="1:5" ht="66" customHeight="1">
      <c r="A15" s="9" t="s">
        <v>1230</v>
      </c>
      <c r="B15" s="28" t="s">
        <v>1229</v>
      </c>
      <c r="C15" s="18">
        <v>0</v>
      </c>
      <c r="D15" s="18">
        <v>0</v>
      </c>
      <c r="E15" s="18">
        <v>0</v>
      </c>
    </row>
  </sheetData>
  <mergeCells count="1">
    <mergeCell ref="A10:E10"/>
  </mergeCells>
  <phoneticPr fontId="7" type="noConversion"/>
  <pageMargins left="0.75" right="0.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6</vt:lpstr>
      <vt:lpstr>прил 5</vt:lpstr>
      <vt:lpstr>прил 7</vt:lpstr>
      <vt:lpstr>прил 8-9</vt:lpstr>
      <vt:lpstr>прил 10</vt:lpstr>
      <vt:lpstr>прил 11-12</vt:lpstr>
      <vt:lpstr>прил 13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Гульжиган Файзуловна</cp:lastModifiedBy>
  <cp:lastPrinted>2019-11-21T05:34:24Z</cp:lastPrinted>
  <dcterms:created xsi:type="dcterms:W3CDTF">2004-11-15T11:25:47Z</dcterms:created>
  <dcterms:modified xsi:type="dcterms:W3CDTF">2019-11-22T06:32:08Z</dcterms:modified>
</cp:coreProperties>
</file>